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-01 - Nové Sedlo u Lokt..." sheetId="2" r:id="rId2"/>
    <sheet name="SO-02 - Ohníč - dopravní ..." sheetId="3" r:id="rId3"/>
    <sheet name="SO-03 - Litoměřice dolní ..." sheetId="4" r:id="rId4"/>
    <sheet name="SO-04 - Velké Žernoseky -..." sheetId="5" r:id="rId5"/>
    <sheet name="SO-05 - Rumburk - dopravn..." sheetId="6" r:id="rId6"/>
    <sheet name="SO-06 - Františkov nad Pl...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'SO-01 - Nové Sedlo u Lokt...'!$C$83:$K$158</definedName>
    <definedName name="_xlnm.Print_Area" localSheetId="1">'SO-01 - Nové Sedlo u Lokt...'!$C$4:$J$39,'SO-01 - Nové Sedlo u Lokt...'!$C$45:$J$65,'SO-01 - Nové Sedlo u Lokt...'!$C$71:$K$158</definedName>
    <definedName name="_xlnm.Print_Titles" localSheetId="1">'SO-01 - Nové Sedlo u Lokt...'!$83:$83</definedName>
    <definedName name="_xlnm._FilterDatabase" localSheetId="2" hidden="1">'SO-02 - Ohníč - dopravní ...'!$C$85:$K$166</definedName>
    <definedName name="_xlnm.Print_Area" localSheetId="2">'SO-02 - Ohníč - dopravní ...'!$C$4:$J$39,'SO-02 - Ohníč - dopravní ...'!$C$45:$J$67,'SO-02 - Ohníč - dopravní ...'!$C$73:$K$166</definedName>
    <definedName name="_xlnm.Print_Titles" localSheetId="2">'SO-02 - Ohníč - dopravní ...'!$85:$85</definedName>
    <definedName name="_xlnm._FilterDatabase" localSheetId="3" hidden="1">'SO-03 - Litoměřice dolní ...'!$C$85:$K$174</definedName>
    <definedName name="_xlnm.Print_Area" localSheetId="3">'SO-03 - Litoměřice dolní ...'!$C$4:$J$39,'SO-03 - Litoměřice dolní ...'!$C$45:$J$67,'SO-03 - Litoměřice dolní ...'!$C$73:$K$174</definedName>
    <definedName name="_xlnm.Print_Titles" localSheetId="3">'SO-03 - Litoměřice dolní ...'!$85:$85</definedName>
    <definedName name="_xlnm._FilterDatabase" localSheetId="4" hidden="1">'SO-04 - Velké Žernoseky -...'!$C$85:$K$172</definedName>
    <definedName name="_xlnm.Print_Area" localSheetId="4">'SO-04 - Velké Žernoseky -...'!$C$4:$J$39,'SO-04 - Velké Žernoseky -...'!$C$45:$J$67,'SO-04 - Velké Žernoseky -...'!$C$73:$K$172</definedName>
    <definedName name="_xlnm.Print_Titles" localSheetId="4">'SO-04 - Velké Žernoseky -...'!$85:$85</definedName>
    <definedName name="_xlnm._FilterDatabase" localSheetId="5" hidden="1">'SO-05 - Rumburk - dopravn...'!$C$86:$K$187</definedName>
    <definedName name="_xlnm.Print_Area" localSheetId="5">'SO-05 - Rumburk - dopravn...'!$C$4:$J$39,'SO-05 - Rumburk - dopravn...'!$C$45:$J$68,'SO-05 - Rumburk - dopravn...'!$C$74:$K$187</definedName>
    <definedName name="_xlnm.Print_Titles" localSheetId="5">'SO-05 - Rumburk - dopravn...'!$86:$86</definedName>
    <definedName name="_xlnm._FilterDatabase" localSheetId="6" hidden="1">'SO-06 - Františkov nad Pl...'!$C$85:$K$179</definedName>
    <definedName name="_xlnm.Print_Area" localSheetId="6">'SO-06 - Františkov nad Pl...'!$C$4:$J$39,'SO-06 - Františkov nad Pl...'!$C$45:$J$67,'SO-06 - Františkov nad Pl...'!$C$73:$K$179</definedName>
    <definedName name="_xlnm.Print_Titles" localSheetId="6">'SO-06 - Františkov nad Pl...'!$85:$85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177"/>
  <c r="BH177"/>
  <c r="BG177"/>
  <c r="BF177"/>
  <c r="T177"/>
  <c r="T176"/>
  <c r="T175"/>
  <c r="R177"/>
  <c r="R176"/>
  <c r="R175"/>
  <c r="P177"/>
  <c r="P176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3"/>
  <c r="F82"/>
  <c r="F80"/>
  <c r="E78"/>
  <c r="J55"/>
  <c r="F54"/>
  <c r="F52"/>
  <c r="E50"/>
  <c r="J21"/>
  <c r="E21"/>
  <c r="J82"/>
  <c r="J20"/>
  <c r="J18"/>
  <c r="E18"/>
  <c r="F83"/>
  <c r="J17"/>
  <c r="J12"/>
  <c r="J80"/>
  <c r="E7"/>
  <c r="E48"/>
  <c i="6" r="J37"/>
  <c r="J36"/>
  <c i="1" r="AY59"/>
  <c i="6" r="J35"/>
  <c i="1" r="AX59"/>
  <c i="6" r="BI185"/>
  <c r="BH185"/>
  <c r="BG185"/>
  <c r="BF185"/>
  <c r="T185"/>
  <c r="T184"/>
  <c r="T183"/>
  <c r="R185"/>
  <c r="R184"/>
  <c r="R183"/>
  <c r="P185"/>
  <c r="P184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0"/>
  <c r="BH90"/>
  <c r="BG90"/>
  <c r="BF90"/>
  <c r="T90"/>
  <c r="T89"/>
  <c r="R90"/>
  <c r="R89"/>
  <c r="P90"/>
  <c r="P89"/>
  <c r="J84"/>
  <c r="F83"/>
  <c r="F81"/>
  <c r="E79"/>
  <c r="J55"/>
  <c r="F54"/>
  <c r="F52"/>
  <c r="E50"/>
  <c r="J21"/>
  <c r="E21"/>
  <c r="J83"/>
  <c r="J20"/>
  <c r="J18"/>
  <c r="E18"/>
  <c r="F84"/>
  <c r="J17"/>
  <c r="J12"/>
  <c r="J81"/>
  <c r="E7"/>
  <c r="E48"/>
  <c i="5" r="J37"/>
  <c r="J36"/>
  <c i="1" r="AY58"/>
  <c i="5" r="J35"/>
  <c i="1" r="AX58"/>
  <c i="5" r="BI170"/>
  <c r="BH170"/>
  <c r="BG170"/>
  <c r="BF170"/>
  <c r="T170"/>
  <c r="T169"/>
  <c r="T168"/>
  <c r="R170"/>
  <c r="R169"/>
  <c r="R168"/>
  <c r="P170"/>
  <c r="P169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J83"/>
  <c r="F82"/>
  <c r="F80"/>
  <c r="E78"/>
  <c r="J55"/>
  <c r="F54"/>
  <c r="F52"/>
  <c r="E50"/>
  <c r="J21"/>
  <c r="E21"/>
  <c r="J82"/>
  <c r="J20"/>
  <c r="J18"/>
  <c r="E18"/>
  <c r="F83"/>
  <c r="J17"/>
  <c r="J12"/>
  <c r="J52"/>
  <c r="E7"/>
  <c r="E76"/>
  <c i="4" r="J37"/>
  <c r="J36"/>
  <c i="1" r="AY57"/>
  <c i="4" r="J35"/>
  <c i="1" r="AX57"/>
  <c i="4" r="BI172"/>
  <c r="BH172"/>
  <c r="BG172"/>
  <c r="BF172"/>
  <c r="T172"/>
  <c r="T171"/>
  <c r="T170"/>
  <c r="R172"/>
  <c r="R171"/>
  <c r="R170"/>
  <c r="P172"/>
  <c r="P171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3"/>
  <c r="F82"/>
  <c r="F80"/>
  <c r="E78"/>
  <c r="J55"/>
  <c r="F54"/>
  <c r="F52"/>
  <c r="E50"/>
  <c r="J21"/>
  <c r="E21"/>
  <c r="J82"/>
  <c r="J20"/>
  <c r="J18"/>
  <c r="E18"/>
  <c r="F55"/>
  <c r="J17"/>
  <c r="J12"/>
  <c r="J80"/>
  <c r="E7"/>
  <c r="E76"/>
  <c i="3" r="J37"/>
  <c r="J36"/>
  <c i="1" r="AY56"/>
  <c i="3" r="J35"/>
  <c i="1" r="AX56"/>
  <c i="3" r="BI164"/>
  <c r="BH164"/>
  <c r="BG164"/>
  <c r="BF164"/>
  <c r="T164"/>
  <c r="T163"/>
  <c r="T162"/>
  <c r="R164"/>
  <c r="R163"/>
  <c r="R162"/>
  <c r="P164"/>
  <c r="P163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3"/>
  <c r="F82"/>
  <c r="F80"/>
  <c r="E78"/>
  <c r="J55"/>
  <c r="F54"/>
  <c r="F52"/>
  <c r="E50"/>
  <c r="J21"/>
  <c r="E21"/>
  <c r="J82"/>
  <c r="J20"/>
  <c r="J18"/>
  <c r="E18"/>
  <c r="F83"/>
  <c r="J17"/>
  <c r="J12"/>
  <c r="J80"/>
  <c r="E7"/>
  <c r="E76"/>
  <c i="2" r="J37"/>
  <c r="J36"/>
  <c i="1" r="AY55"/>
  <c i="2" r="J35"/>
  <c i="1" r="AX55"/>
  <c i="2" r="BI156"/>
  <c r="BH156"/>
  <c r="BG156"/>
  <c r="BF156"/>
  <c r="T156"/>
  <c r="T155"/>
  <c r="T154"/>
  <c r="R156"/>
  <c r="R155"/>
  <c r="R154"/>
  <c r="P156"/>
  <c r="P155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1"/>
  <c r="F80"/>
  <c r="F78"/>
  <c r="E76"/>
  <c r="J55"/>
  <c r="F54"/>
  <c r="F52"/>
  <c r="E50"/>
  <c r="J21"/>
  <c r="E21"/>
  <c r="J80"/>
  <c r="J20"/>
  <c r="J18"/>
  <c r="E18"/>
  <c r="F55"/>
  <c r="J17"/>
  <c r="J12"/>
  <c r="J78"/>
  <c r="E7"/>
  <c r="E74"/>
  <c i="1" r="L50"/>
  <c r="AM50"/>
  <c r="AM49"/>
  <c r="L49"/>
  <c r="AM47"/>
  <c r="L47"/>
  <c r="L45"/>
  <c r="L44"/>
  <c i="5" r="J96"/>
  <c i="7" r="J159"/>
  <c i="2" r="J96"/>
  <c i="3" r="BK134"/>
  <c r="BK146"/>
  <c r="BK149"/>
  <c i="5" r="J133"/>
  <c i="6" r="BK106"/>
  <c r="BK165"/>
  <c r="BK109"/>
  <c i="7" r="BK115"/>
  <c i="3" r="BK140"/>
  <c i="4" r="BK172"/>
  <c i="6" r="J133"/>
  <c i="2" r="J109"/>
  <c r="BK99"/>
  <c i="3" r="BK159"/>
  <c i="5" r="BK116"/>
  <c i="7" r="BK104"/>
  <c r="BK91"/>
  <c i="2" r="J102"/>
  <c i="3" r="BK110"/>
  <c i="4" r="J133"/>
  <c i="5" r="J103"/>
  <c i="6" r="BK185"/>
  <c i="7" r="BK125"/>
  <c r="BK107"/>
  <c i="2" r="BK115"/>
  <c i="4" r="BK146"/>
  <c i="5" r="BK89"/>
  <c i="6" r="BK149"/>
  <c r="BK118"/>
  <c i="7" r="BK177"/>
  <c i="3" r="BK89"/>
  <c i="4" r="BK101"/>
  <c r="BK139"/>
  <c i="5" r="BK125"/>
  <c i="6" r="J174"/>
  <c i="2" r="J156"/>
  <c i="3" r="BK95"/>
  <c i="4" r="BK136"/>
  <c i="5" r="BK100"/>
  <c i="7" r="J89"/>
  <c i="4" r="BK128"/>
  <c i="7" r="BK109"/>
  <c i="2" r="J99"/>
  <c i="5" r="J94"/>
  <c i="6" r="J154"/>
  <c i="7" r="BK130"/>
  <c i="6" r="J177"/>
  <c i="2" r="BK102"/>
  <c r="BK113"/>
  <c i="5" r="J118"/>
  <c i="6" r="BK97"/>
  <c i="3" r="J114"/>
  <c i="5" r="BK103"/>
  <c i="3" r="J140"/>
  <c i="5" r="BK159"/>
  <c i="3" r="J149"/>
  <c i="5" r="J127"/>
  <c i="7" r="J138"/>
  <c i="2" r="J144"/>
  <c i="3" r="J97"/>
  <c i="5" r="J149"/>
  <c i="3" r="J137"/>
  <c i="5" r="BK114"/>
  <c i="7" r="BK146"/>
  <c i="2" r="J136"/>
  <c r="BK96"/>
  <c i="5" r="BK127"/>
  <c i="6" r="BK180"/>
  <c i="7" r="BK113"/>
  <c r="BK135"/>
  <c i="3" r="BK114"/>
  <c i="4" r="J98"/>
  <c i="5" r="BK138"/>
  <c r="J122"/>
  <c i="6" r="J162"/>
  <c i="7" r="BK153"/>
  <c i="2" r="BK136"/>
  <c r="J123"/>
  <c i="4" r="J104"/>
  <c i="5" r="J138"/>
  <c i="6" r="BK143"/>
  <c r="BK114"/>
  <c r="J159"/>
  <c r="J146"/>
  <c r="J135"/>
  <c i="7" r="J120"/>
  <c r="J101"/>
  <c r="J130"/>
  <c i="3" r="J89"/>
  <c i="4" r="J125"/>
  <c i="5" r="BK122"/>
  <c i="6" r="BK103"/>
  <c i="7" r="J125"/>
  <c i="6" r="J120"/>
  <c i="4" r="J172"/>
  <c i="7" r="J162"/>
  <c i="2" r="BK126"/>
  <c i="4" r="J93"/>
  <c i="2" r="J105"/>
  <c i="4" r="BK167"/>
  <c i="7" r="J91"/>
  <c i="5" r="BK170"/>
  <c i="3" r="BK153"/>
  <c i="5" r="BK118"/>
  <c i="6" r="J143"/>
  <c i="4" r="BK157"/>
  <c i="5" r="J120"/>
  <c i="6" r="BK116"/>
  <c i="2" r="J34"/>
  <c i="6" r="J90"/>
  <c i="7" r="BK169"/>
  <c i="2" r="J139"/>
  <c i="4" r="BK125"/>
  <c i="3" r="BK101"/>
  <c r="J132"/>
  <c i="4" r="J130"/>
  <c i="5" r="J170"/>
  <c i="6" r="J138"/>
  <c r="J149"/>
  <c i="7" r="BK162"/>
  <c i="2" r="J113"/>
  <c i="4" r="J157"/>
  <c i="5" r="BK143"/>
  <c i="6" r="BK168"/>
  <c i="2" r="BK93"/>
  <c i="3" r="BK143"/>
  <c i="5" r="BK162"/>
  <c r="BK106"/>
  <c i="7" r="BK122"/>
  <c i="3" r="J146"/>
  <c r="J101"/>
  <c i="4" r="J108"/>
  <c r="J123"/>
  <c i="5" r="J155"/>
  <c i="6" r="J103"/>
  <c i="7" r="BK133"/>
  <c i="2" r="BK123"/>
  <c i="3" r="J99"/>
  <c i="6" r="J106"/>
  <c r="J100"/>
  <c i="7" r="J111"/>
  <c i="2" r="BK118"/>
  <c r="BK87"/>
  <c i="3" r="BK132"/>
  <c i="4" r="J151"/>
  <c i="5" r="J112"/>
  <c i="6" r="J151"/>
  <c i="7" r="J149"/>
  <c r="J146"/>
  <c i="4" r="BK115"/>
  <c r="J91"/>
  <c i="5" r="J92"/>
  <c i="6" r="J140"/>
  <c i="2" r="BK105"/>
  <c r="J87"/>
  <c i="4" r="BK98"/>
  <c i="5" r="F35"/>
  <c i="7" r="BK172"/>
  <c r="J104"/>
  <c i="2" r="J131"/>
  <c i="3" r="BK124"/>
  <c i="4" r="J141"/>
  <c i="2" r="J93"/>
  <c i="3" r="J92"/>
  <c i="4" r="BK130"/>
  <c i="5" r="J165"/>
  <c i="6" r="J185"/>
  <c r="BK90"/>
  <c i="7" r="J144"/>
  <c i="2" r="BK149"/>
  <c i="3" r="BK92"/>
  <c i="4" r="J161"/>
  <c i="5" r="J159"/>
  <c i="7" r="J107"/>
  <c i="3" r="BK156"/>
  <c i="4" r="J110"/>
  <c i="6" r="BK156"/>
  <c i="2" r="J152"/>
  <c r="J91"/>
  <c i="4" r="J148"/>
  <c i="5" r="BK94"/>
  <c r="BK120"/>
  <c i="6" r="BK112"/>
  <c i="7" r="J93"/>
  <c i="2" r="J133"/>
  <c i="3" r="BK107"/>
  <c i="4" r="BK108"/>
  <c i="5" r="J152"/>
  <c i="7" r="J122"/>
  <c r="J113"/>
  <c i="3" r="J159"/>
  <c i="4" r="BK117"/>
  <c i="5" r="BK165"/>
  <c i="7" r="J153"/>
  <c i="2" r="BK107"/>
  <c r="J141"/>
  <c i="4" r="J164"/>
  <c r="J101"/>
  <c i="5" r="BK96"/>
  <c i="3" r="J112"/>
  <c i="5" r="BK155"/>
  <c i="7" r="J117"/>
  <c i="2" r="BK111"/>
  <c i="5" r="BK98"/>
  <c i="6" r="J97"/>
  <c r="J125"/>
  <c r="BK130"/>
  <c i="4" r="J128"/>
  <c i="3" r="BK99"/>
  <c i="4" r="J167"/>
  <c i="5" r="J100"/>
  <c i="6" r="BK177"/>
  <c i="7" r="BK93"/>
  <c i="2" r="BK131"/>
  <c i="4" r="J146"/>
  <c i="7" r="BK141"/>
  <c i="2" r="BK133"/>
  <c i="3" r="J107"/>
  <c i="4" r="BK123"/>
  <c i="5" r="J114"/>
  <c i="6" r="J112"/>
  <c i="2" r="BK139"/>
  <c i="3" r="BK112"/>
  <c r="BK127"/>
  <c i="5" r="BK135"/>
  <c i="6" r="BK133"/>
  <c i="3" r="BK121"/>
  <c i="4" r="J139"/>
  <c r="BK151"/>
  <c i="5" r="J143"/>
  <c i="7" r="J141"/>
  <c i="2" r="J149"/>
  <c i="3" r="J110"/>
  <c i="4" r="J144"/>
  <c i="6" r="BK154"/>
  <c i="4" r="J89"/>
  <c i="7" r="BK89"/>
  <c i="4" r="BK106"/>
  <c i="6" r="J118"/>
  <c r="BK135"/>
  <c r="J168"/>
  <c i="7" r="J151"/>
  <c i="2" r="J107"/>
  <c i="3" r="BK104"/>
  <c i="4" r="BK154"/>
  <c r="BK141"/>
  <c i="5" r="BK140"/>
  <c i="6" r="J130"/>
  <c r="J127"/>
  <c i="7" r="J169"/>
  <c r="BK128"/>
  <c i="3" r="J156"/>
  <c i="6" r="BK146"/>
  <c i="2" r="BK146"/>
  <c r="F35"/>
  <c i="6" r="BK140"/>
  <c i="7" r="J128"/>
  <c i="2" r="J115"/>
  <c r="BK89"/>
  <c i="3" r="J143"/>
  <c i="4" r="BK164"/>
  <c i="6" r="BK170"/>
  <c i="7" r="J115"/>
  <c i="3" r="J129"/>
  <c r="J124"/>
  <c i="4" r="BK95"/>
  <c i="6" r="BK151"/>
  <c i="2" r="J118"/>
  <c r="BK128"/>
  <c r="BK109"/>
  <c i="3" r="BK164"/>
  <c i="5" r="J162"/>
  <c i="7" r="J177"/>
  <c i="4" r="J154"/>
  <c i="5" r="J125"/>
  <c i="7" r="BK159"/>
  <c i="4" r="BK91"/>
  <c i="6" r="J180"/>
  <c i="7" r="J135"/>
  <c i="6" r="BK127"/>
  <c i="7" r="BK151"/>
  <c i="2" r="J120"/>
  <c r="BK120"/>
  <c i="4" r="BK133"/>
  <c i="3" r="J104"/>
  <c i="4" r="J120"/>
  <c i="5" r="J130"/>
  <c i="6" r="J116"/>
  <c r="BK174"/>
  <c i="7" r="J95"/>
  <c i="2" r="J111"/>
  <c i="3" r="J153"/>
  <c i="5" r="J135"/>
  <c i="2" r="BK152"/>
  <c i="3" r="J164"/>
  <c i="5" r="BK152"/>
  <c r="BK149"/>
  <c i="7" r="BK117"/>
  <c i="2" r="J126"/>
  <c i="3" r="J121"/>
  <c i="4" r="BK144"/>
  <c r="BK161"/>
  <c i="5" r="J89"/>
  <c i="6" r="J165"/>
  <c i="7" r="J166"/>
  <c i="1" r="AS54"/>
  <c i="4" r="BK112"/>
  <c i="5" r="J106"/>
  <c i="6" r="BK125"/>
  <c i="7" r="BK156"/>
  <c i="3" r="BK137"/>
  <c i="4" r="BK89"/>
  <c i="5" r="BK146"/>
  <c r="J116"/>
  <c i="7" r="BK149"/>
  <c r="BK120"/>
  <c i="3" r="BK97"/>
  <c i="4" r="J95"/>
  <c i="6" r="BK162"/>
  <c i="4" r="BK120"/>
  <c i="6" r="BK100"/>
  <c i="2" r="F37"/>
  <c i="7" r="J172"/>
  <c i="2" r="BK91"/>
  <c i="3" r="J127"/>
  <c i="2" r="F36"/>
  <c r="BK156"/>
  <c i="3" r="J119"/>
  <c i="5" r="BK92"/>
  <c i="6" r="J114"/>
  <c i="3" r="J134"/>
  <c i="4" r="J106"/>
  <c i="7" r="BK144"/>
  <c i="4" r="J112"/>
  <c i="7" r="BK138"/>
  <c i="4" r="BK148"/>
  <c i="5" r="BK130"/>
  <c i="7" r="BK166"/>
  <c i="4" r="BK110"/>
  <c i="5" r="BK133"/>
  <c r="J109"/>
  <c i="2" r="BK144"/>
  <c i="3" r="BK129"/>
  <c i="4" r="BK93"/>
  <c i="6" r="BK120"/>
  <c r="J156"/>
  <c r="BK159"/>
  <c i="7" r="J133"/>
  <c r="BK95"/>
  <c i="6" r="J94"/>
  <c i="2" r="BK141"/>
  <c i="3" r="J116"/>
  <c i="5" r="J140"/>
  <c i="6" r="BK138"/>
  <c i="7" r="BK101"/>
  <c i="5" r="BK109"/>
  <c i="7" r="J156"/>
  <c i="4" r="J117"/>
  <c i="6" r="J122"/>
  <c i="2" r="J89"/>
  <c i="3" r="J95"/>
  <c i="5" r="J98"/>
  <c i="7" r="BK111"/>
  <c i="3" r="BK119"/>
  <c i="6" r="J109"/>
  <c i="7" r="J98"/>
  <c i="4" r="J136"/>
  <c i="5" r="J146"/>
  <c i="2" r="J146"/>
  <c i="3" r="BK116"/>
  <c i="4" r="J115"/>
  <c i="5" r="BK112"/>
  <c i="6" r="BK94"/>
  <c i="7" r="J109"/>
  <c i="6" r="BK122"/>
  <c i="2" r="J128"/>
  <c i="4" r="BK104"/>
  <c i="6" r="J170"/>
  <c i="7" r="BK98"/>
  <c i="2" l="1" r="BK125"/>
  <c r="J125"/>
  <c r="J62"/>
  <c i="3" r="BK88"/>
  <c r="J88"/>
  <c r="J61"/>
  <c r="R152"/>
  <c r="R151"/>
  <c i="4" r="P122"/>
  <c i="2" r="P86"/>
  <c i="3" r="T152"/>
  <c r="T151"/>
  <c i="4" r="BK122"/>
  <c r="J122"/>
  <c r="J62"/>
  <c i="5" r="BK132"/>
  <c r="J132"/>
  <c r="J62"/>
  <c i="6" r="T132"/>
  <c i="2" r="BK86"/>
  <c r="J86"/>
  <c r="J61"/>
  <c i="3" r="P152"/>
  <c r="P151"/>
  <c i="4" r="T122"/>
  <c i="5" r="R158"/>
  <c r="R157"/>
  <c i="6" r="BK132"/>
  <c r="J132"/>
  <c r="J63"/>
  <c i="2" r="T125"/>
  <c i="3" r="BK152"/>
  <c r="BK151"/>
  <c r="J151"/>
  <c r="J63"/>
  <c i="4" r="T88"/>
  <c i="5" r="R132"/>
  <c i="6" r="P93"/>
  <c i="2" r="P125"/>
  <c i="4" r="BK88"/>
  <c r="J88"/>
  <c r="J61"/>
  <c r="R160"/>
  <c r="R159"/>
  <c i="5" r="P88"/>
  <c r="P87"/>
  <c r="P86"/>
  <c i="1" r="AU58"/>
  <c i="5" r="P158"/>
  <c r="P157"/>
  <c i="6" r="P132"/>
  <c r="BK173"/>
  <c r="BK172"/>
  <c r="J172"/>
  <c r="J64"/>
  <c i="7" r="R88"/>
  <c i="3" r="R126"/>
  <c i="4" r="P160"/>
  <c r="P159"/>
  <c i="6" r="R132"/>
  <c i="7" r="T88"/>
  <c i="2" r="T86"/>
  <c r="T85"/>
  <c r="T84"/>
  <c i="3" r="R88"/>
  <c r="R87"/>
  <c i="4" r="R88"/>
  <c i="5" r="P132"/>
  <c i="6" r="BK93"/>
  <c r="J93"/>
  <c r="J62"/>
  <c r="P173"/>
  <c r="P172"/>
  <c i="7" r="BK127"/>
  <c r="J127"/>
  <c r="J62"/>
  <c r="R165"/>
  <c r="R164"/>
  <c i="2" r="R125"/>
  <c i="3" r="P88"/>
  <c i="4" r="P88"/>
  <c r="P87"/>
  <c r="P86"/>
  <c i="1" r="AU57"/>
  <c i="5" r="R88"/>
  <c r="R87"/>
  <c r="R86"/>
  <c i="7" r="P127"/>
  <c r="P165"/>
  <c r="P164"/>
  <c i="3" r="T88"/>
  <c i="4" r="T160"/>
  <c r="T159"/>
  <c i="5" r="BK158"/>
  <c r="BK157"/>
  <c r="J157"/>
  <c r="J63"/>
  <c i="7" r="BK88"/>
  <c r="J88"/>
  <c r="J61"/>
  <c r="BK165"/>
  <c r="BK164"/>
  <c r="J164"/>
  <c r="J63"/>
  <c r="T165"/>
  <c r="T164"/>
  <c i="3" r="T126"/>
  <c i="4" r="BK160"/>
  <c r="J160"/>
  <c r="J64"/>
  <c i="5" r="T88"/>
  <c i="6" r="T93"/>
  <c r="T88"/>
  <c r="T87"/>
  <c r="T173"/>
  <c r="T172"/>
  <c i="7" r="P88"/>
  <c r="P87"/>
  <c r="P86"/>
  <c i="1" r="AU60"/>
  <c i="2" r="R86"/>
  <c r="R85"/>
  <c r="R84"/>
  <c i="3" r="P126"/>
  <c i="4" r="R122"/>
  <c i="5" r="BK88"/>
  <c r="J88"/>
  <c r="J61"/>
  <c r="T158"/>
  <c r="T157"/>
  <c i="6" r="R93"/>
  <c r="R88"/>
  <c r="R87"/>
  <c r="R173"/>
  <c r="R172"/>
  <c i="7" r="T127"/>
  <c i="3" r="BK126"/>
  <c r="J126"/>
  <c r="J62"/>
  <c i="5" r="T132"/>
  <c i="7" r="R127"/>
  <c i="4" r="BK171"/>
  <c r="J171"/>
  <c r="J66"/>
  <c i="6" r="BK184"/>
  <c r="J184"/>
  <c r="J67"/>
  <c i="7" r="BK176"/>
  <c r="J176"/>
  <c r="J66"/>
  <c i="2" r="BK155"/>
  <c r="J155"/>
  <c r="J64"/>
  <c i="3" r="BK163"/>
  <c r="J163"/>
  <c r="J66"/>
  <c i="5" r="BK169"/>
  <c r="J169"/>
  <c r="J66"/>
  <c i="6" r="BK89"/>
  <c r="J89"/>
  <c r="J61"/>
  <c i="7" r="E76"/>
  <c r="F55"/>
  <c r="BE89"/>
  <c r="BE91"/>
  <c r="BE95"/>
  <c r="BE98"/>
  <c r="BE104"/>
  <c r="BE107"/>
  <c i="6" r="BK183"/>
  <c r="J183"/>
  <c r="J66"/>
  <c i="7" r="J52"/>
  <c r="BE101"/>
  <c r="BE111"/>
  <c i="6" r="BK88"/>
  <c r="BK87"/>
  <c r="J87"/>
  <c r="J59"/>
  <c i="7" r="BE133"/>
  <c r="BE153"/>
  <c r="BE156"/>
  <c r="J54"/>
  <c r="BE93"/>
  <c r="BE113"/>
  <c r="BE138"/>
  <c i="6" r="J173"/>
  <c r="J65"/>
  <c i="7" r="BE117"/>
  <c r="BE120"/>
  <c r="BE125"/>
  <c r="BE130"/>
  <c r="BE149"/>
  <c r="BE159"/>
  <c r="BE135"/>
  <c r="BE151"/>
  <c r="BE172"/>
  <c r="BE177"/>
  <c r="BE122"/>
  <c r="BE141"/>
  <c r="BE162"/>
  <c r="BE169"/>
  <c r="BE109"/>
  <c r="BE115"/>
  <c r="BE146"/>
  <c r="BE166"/>
  <c r="BE128"/>
  <c r="BE144"/>
  <c i="5" r="J158"/>
  <c r="J64"/>
  <c r="BK168"/>
  <c r="J168"/>
  <c r="J65"/>
  <c i="6" r="F55"/>
  <c r="BE103"/>
  <c r="BE90"/>
  <c r="BE118"/>
  <c r="BE125"/>
  <c r="BE127"/>
  <c r="BE130"/>
  <c r="J52"/>
  <c r="BE106"/>
  <c r="J54"/>
  <c r="BE109"/>
  <c r="BE112"/>
  <c r="BE120"/>
  <c r="BE122"/>
  <c r="BE133"/>
  <c r="BE146"/>
  <c r="BE177"/>
  <c r="BE97"/>
  <c r="BE116"/>
  <c r="BE165"/>
  <c r="BE170"/>
  <c r="BE143"/>
  <c r="BE151"/>
  <c r="BE159"/>
  <c r="BE168"/>
  <c r="E77"/>
  <c r="BE94"/>
  <c r="BE114"/>
  <c r="BE138"/>
  <c i="5" r="BK87"/>
  <c r="J87"/>
  <c r="J60"/>
  <c i="6" r="BE100"/>
  <c r="BE135"/>
  <c r="BE140"/>
  <c r="BE156"/>
  <c r="BE162"/>
  <c r="BE174"/>
  <c r="BE180"/>
  <c r="BE185"/>
  <c r="BE149"/>
  <c r="BE154"/>
  <c i="5" r="BE96"/>
  <c r="BE116"/>
  <c r="BE120"/>
  <c r="BE122"/>
  <c i="4" r="BK87"/>
  <c r="J87"/>
  <c r="J60"/>
  <c i="5" r="BE118"/>
  <c r="BE135"/>
  <c r="BE138"/>
  <c r="BE143"/>
  <c r="BE146"/>
  <c r="BE152"/>
  <c r="BE159"/>
  <c i="4" r="BK159"/>
  <c r="J159"/>
  <c r="J63"/>
  <c i="5" r="BE112"/>
  <c r="BE133"/>
  <c r="BE170"/>
  <c r="BE140"/>
  <c r="BE114"/>
  <c i="4" r="BK170"/>
  <c r="J170"/>
  <c r="J65"/>
  <c i="5" r="E48"/>
  <c r="BE103"/>
  <c r="BE127"/>
  <c r="J80"/>
  <c r="BE100"/>
  <c r="BE165"/>
  <c i="1" r="BB58"/>
  <c i="5" r="BE92"/>
  <c r="BE94"/>
  <c r="BE98"/>
  <c r="BE109"/>
  <c r="BE149"/>
  <c r="BE155"/>
  <c r="BE162"/>
  <c r="F55"/>
  <c r="BE89"/>
  <c r="BE106"/>
  <c r="BE125"/>
  <c r="J54"/>
  <c r="BE130"/>
  <c i="3" r="R86"/>
  <c i="4" r="J54"/>
  <c r="BE93"/>
  <c r="BE123"/>
  <c r="BE139"/>
  <c r="BE148"/>
  <c r="BE110"/>
  <c r="BE117"/>
  <c i="3" r="J152"/>
  <c r="J64"/>
  <c r="BK162"/>
  <c r="J162"/>
  <c r="J65"/>
  <c i="4" r="BE125"/>
  <c r="BE144"/>
  <c r="BE167"/>
  <c i="3" r="BK87"/>
  <c r="J87"/>
  <c r="J60"/>
  <c i="4" r="BE101"/>
  <c r="BE106"/>
  <c r="F83"/>
  <c r="BE91"/>
  <c r="BE136"/>
  <c r="BE141"/>
  <c r="BE157"/>
  <c r="BE164"/>
  <c r="BE172"/>
  <c r="E48"/>
  <c r="BE98"/>
  <c r="BE104"/>
  <c r="BE95"/>
  <c r="BE120"/>
  <c r="BE108"/>
  <c r="BE112"/>
  <c r="BE128"/>
  <c r="BE130"/>
  <c r="BE133"/>
  <c r="BE161"/>
  <c r="J52"/>
  <c r="BE151"/>
  <c r="BE154"/>
  <c r="BE89"/>
  <c r="BE115"/>
  <c r="BE146"/>
  <c i="2" r="BK85"/>
  <c r="J85"/>
  <c r="J60"/>
  <c r="BK154"/>
  <c r="J154"/>
  <c r="J63"/>
  <c i="3" r="J54"/>
  <c r="BE116"/>
  <c r="BE119"/>
  <c r="BE134"/>
  <c r="BE140"/>
  <c r="BE146"/>
  <c r="BE149"/>
  <c r="BE97"/>
  <c r="BE110"/>
  <c r="BE132"/>
  <c r="BE137"/>
  <c r="BE159"/>
  <c r="BE104"/>
  <c r="BE164"/>
  <c r="E48"/>
  <c r="J52"/>
  <c r="BE89"/>
  <c r="BE99"/>
  <c r="BE114"/>
  <c r="BE124"/>
  <c r="BE127"/>
  <c r="F55"/>
  <c r="BE95"/>
  <c r="BE112"/>
  <c r="BE129"/>
  <c r="BE92"/>
  <c r="BE107"/>
  <c r="BE143"/>
  <c r="BE101"/>
  <c r="BE121"/>
  <c r="BE153"/>
  <c r="BE156"/>
  <c i="2" r="BE141"/>
  <c r="BE156"/>
  <c r="E48"/>
  <c r="J54"/>
  <c r="BE89"/>
  <c r="BE93"/>
  <c r="BE96"/>
  <c r="BE102"/>
  <c r="BE105"/>
  <c r="BE107"/>
  <c r="BE109"/>
  <c r="BE113"/>
  <c r="BE115"/>
  <c r="BE118"/>
  <c r="BE123"/>
  <c r="BE126"/>
  <c r="BE144"/>
  <c i="1" r="AW55"/>
  <c i="2" r="J52"/>
  <c r="F81"/>
  <c r="BE87"/>
  <c r="BE91"/>
  <c r="BE128"/>
  <c r="BE131"/>
  <c r="BE133"/>
  <c r="BE136"/>
  <c r="BE139"/>
  <c r="BE146"/>
  <c r="BE149"/>
  <c r="BE152"/>
  <c i="1" r="BB55"/>
  <c r="BC55"/>
  <c i="2" r="BE99"/>
  <c r="BE111"/>
  <c r="BE120"/>
  <c i="1" r="BD55"/>
  <c i="6" r="F36"/>
  <c i="1" r="BC59"/>
  <c i="7" r="F37"/>
  <c i="1" r="BD60"/>
  <c i="3" r="F35"/>
  <c i="1" r="BB56"/>
  <c i="5" r="F37"/>
  <c i="1" r="BD58"/>
  <c i="4" r="F36"/>
  <c i="1" r="BC57"/>
  <c i="7" r="F35"/>
  <c i="1" r="BB60"/>
  <c i="2" r="F34"/>
  <c i="4" r="F37"/>
  <c i="1" r="BD57"/>
  <c i="3" r="F37"/>
  <c i="1" r="BD56"/>
  <c i="6" r="F34"/>
  <c i="1" r="BA59"/>
  <c i="6" r="F35"/>
  <c i="1" r="BB59"/>
  <c i="4" r="J34"/>
  <c i="1" r="AW57"/>
  <c i="3" r="F36"/>
  <c i="1" r="BC56"/>
  <c i="4" r="F34"/>
  <c i="1" r="BA57"/>
  <c i="7" r="J34"/>
  <c i="1" r="AW60"/>
  <c i="7" r="F34"/>
  <c i="1" r="BA60"/>
  <c i="5" r="F34"/>
  <c i="1" r="BA58"/>
  <c i="3" r="J34"/>
  <c i="1" r="AW56"/>
  <c i="6" r="J34"/>
  <c i="1" r="AW59"/>
  <c i="4" r="F35"/>
  <c i="1" r="BB57"/>
  <c i="7" r="F36"/>
  <c i="1" r="BC60"/>
  <c i="6" r="F37"/>
  <c i="1" r="BD59"/>
  <c i="5" r="F36"/>
  <c i="1" r="BC58"/>
  <c i="3" r="F34"/>
  <c i="1" r="BA56"/>
  <c i="5" r="J34"/>
  <c i="1" r="AW58"/>
  <c i="3" l="1" r="P87"/>
  <c r="P86"/>
  <c i="1" r="AU56"/>
  <c i="5" r="T87"/>
  <c r="T86"/>
  <c i="3" r="T87"/>
  <c r="T86"/>
  <c i="7" r="T87"/>
  <c r="T86"/>
  <c i="6" r="P88"/>
  <c r="P87"/>
  <c i="1" r="AU59"/>
  <c i="4" r="T87"/>
  <c r="T86"/>
  <c i="7" r="R87"/>
  <c r="R86"/>
  <c i="2" r="P85"/>
  <c r="P84"/>
  <c i="1" r="AU55"/>
  <c i="4" r="R87"/>
  <c r="R86"/>
  <c i="1" r="BA55"/>
  <c i="7" r="BK87"/>
  <c r="J165"/>
  <c r="J64"/>
  <c r="BK175"/>
  <c r="J175"/>
  <c r="J65"/>
  <c i="6" r="J88"/>
  <c r="J60"/>
  <c i="5" r="BK86"/>
  <c r="J86"/>
  <c r="J59"/>
  <c i="4" r="BK86"/>
  <c r="J86"/>
  <c i="3" r="BK86"/>
  <c r="J86"/>
  <c i="2" r="BK84"/>
  <c r="J84"/>
  <c r="J59"/>
  <c i="7" r="F33"/>
  <c i="1" r="AZ60"/>
  <c i="7" r="J33"/>
  <c i="1" r="AV60"/>
  <c r="AT60"/>
  <c i="6" r="J33"/>
  <c i="1" r="AV59"/>
  <c r="AT59"/>
  <c r="BB54"/>
  <c r="W31"/>
  <c r="BA54"/>
  <c r="W30"/>
  <c i="4" r="J30"/>
  <c i="1" r="AG57"/>
  <c i="6" r="F33"/>
  <c i="1" r="AZ59"/>
  <c i="3" r="F33"/>
  <c i="1" r="AZ56"/>
  <c i="2" r="J33"/>
  <c i="1" r="AV55"/>
  <c r="AT55"/>
  <c i="3" r="J30"/>
  <c i="1" r="AG56"/>
  <c i="2" r="F33"/>
  <c i="1" r="AZ55"/>
  <c i="5" r="F33"/>
  <c i="1" r="AZ58"/>
  <c i="6" r="J30"/>
  <c i="1" r="AG59"/>
  <c i="5" r="J33"/>
  <c i="1" r="AV58"/>
  <c r="AT58"/>
  <c i="3" r="J33"/>
  <c i="1" r="AV56"/>
  <c r="AT56"/>
  <c i="4" r="F33"/>
  <c i="1" r="AZ57"/>
  <c r="BC54"/>
  <c r="W32"/>
  <c r="BD54"/>
  <c r="W33"/>
  <c i="4" r="J33"/>
  <c i="1" r="AV57"/>
  <c r="AT57"/>
  <c i="7" l="1" r="BK86"/>
  <c r="J86"/>
  <c r="J59"/>
  <c r="J87"/>
  <c r="J60"/>
  <c i="1" r="AN59"/>
  <c i="6" r="J39"/>
  <c i="1" r="AN57"/>
  <c i="4" r="J59"/>
  <c i="1" r="AN56"/>
  <c i="3" r="J59"/>
  <c i="4" r="J39"/>
  <c i="3" r="J39"/>
  <c i="5" r="J30"/>
  <c i="1" r="AG58"/>
  <c r="AN58"/>
  <c r="AZ54"/>
  <c r="AV54"/>
  <c r="AK29"/>
  <c r="AY54"/>
  <c i="7" r="J30"/>
  <c i="1" r="AG60"/>
  <c r="AX54"/>
  <c r="AU54"/>
  <c i="2" r="J30"/>
  <c i="1" r="AG55"/>
  <c r="AW54"/>
  <c r="AK30"/>
  <c i="7" l="1" r="J39"/>
  <c i="5" r="J39"/>
  <c i="2" r="J39"/>
  <c i="1" r="AN55"/>
  <c r="AN60"/>
  <c r="AG54"/>
  <c r="AK26"/>
  <c r="AK35"/>
  <c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<sst xmlns="http://schemas.openxmlformats.org/spreadsheetml/2006/main">
  <si>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</si>
  <si>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</si>
  <si>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</si>
  <si>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</si>
  <si>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</si>
  <si>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{b2405f48-f08f-4793-b0b7-39e742dbde17}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</si>
  <si>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</si>
  <si>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</si>
  <si>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</si>
  <si>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</si>
  <si>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</si>
  <si>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</si>
  <si>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</si>
  <si>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</si>
  <si>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2022-002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</si>
  <si>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</si>
  <si>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</si>
  <si>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Obvod OŘ ÚL, PO/DK, lokální klim. v DK - akce BOZP 2022</t>
  </si>
  <si>
    <t>KSO:</t>
  </si>
  <si>
    <t/>
  </si>
  <si>
    <t>CC-CZ:</t>
  </si>
  <si>
    <t>Místo:</t>
  </si>
  <si>
    <t>Obvod OŘ Ústí nad Labem</t>
  </si>
  <si>
    <t>Datum:</t>
  </si>
  <si>
    <t>5. 5. 2022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</si>
  <si>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</si>
  <si>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</si>
  <si>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</si>
  <si>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</si>
  <si>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</si>
  <si>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</si>
  <si>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</si>
  <si>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</si>
  <si>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</si>
  <si>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</si>
  <si>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70994234</t>
  </si>
  <si>
    <t>CZ70994234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</si>
  <si>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</si>
  <si>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</si>
  <si>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</si>
  <si>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</si>
  <si>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</si>
  <si>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</si>
  <si>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</si>
  <si>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</si>
  <si>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</si>
  <si>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</si>
  <si>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</si>
  <si>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</si>
  <si>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</si>
  <si>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</si>
  <si>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</si>
  <si>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</si>
  <si>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</si>
  <si>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</si>
  <si>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</si>
  <si>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</si>
  <si>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</si>
  <si>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</si>
  <si>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</si>
  <si>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</si>
  <si>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</si>
  <si>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</si>
  <si>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</si>
  <si>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</si>
  <si>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</si>
  <si>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</si>
  <si>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</si>
  <si>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</si>
  <si>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</si>
  <si>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</si>
  <si>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</si>
  <si>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</si>
  <si>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</si>
  <si>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</si>
  <si>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</si>
  <si>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</si>
  <si>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</si>
  <si>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</si>
  <si>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Nové Sedlo u Lokte - dopravní kancelář</t>
  </si>
  <si>
    <t>STA</t>
  </si>
  <si>
    <t>1</t>
  </si>
  <si>
    <t>{6069c61d-0b34-4c0f-8605-fec0e9181bca}</t>
  </si>
  <si>
    <t>2</t>
  </si>
  <si>
    <t>SO-02</t>
  </si>
  <si>
    <t>Ohníč - dopravní kancelář</t>
  </si>
  <si>
    <t>{3fd70199-3676-436a-9206-682f5d33342a}</t>
  </si>
  <si>
    <t>SO-03</t>
  </si>
  <si>
    <t>Litoměřice dolní nádraží - dopravní kancelář</t>
  </si>
  <si>
    <t>{35cf8956-bf42-4859-a251-e883d999ea4d}</t>
  </si>
  <si>
    <t>SO-04</t>
  </si>
  <si>
    <t>Velké Žernoseky - dopravní kancelář</t>
  </si>
  <si>
    <t>{98f01666-a220-432b-8b06-09bfd8ed51b3}</t>
  </si>
  <si>
    <t>SO-05</t>
  </si>
  <si>
    <t>Rumburk - dopravní kancelář</t>
  </si>
  <si>
    <t>{cd8d93b0-5c52-44e8-940c-2bb76f023758}</t>
  </si>
  <si>
    <t>SO-06</t>
  </si>
  <si>
    <t>Františkov nad Ploučnicí - dopravní kancelář</t>
  </si>
  <si>
    <t>{65713ee7-d087-4884-8784-9b07343d1d85}</t>
  </si>
  <si>
    <t>KRYCÍ LIST SOUPISU PRACÍ</t>
  </si>
  <si>
    <t>Objekt:</t>
  </si>
  <si>
    <t>SO-01 - Nové Sedlo u Lokte - dopravní kancelář</t>
  </si>
  <si>
    <t>Nové Sedlo u Lokte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</si>
  <si>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</si>
  <si>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</si>
  <si>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</si>
  <si>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</si>
  <si>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</si>
  <si>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</si>
  <si>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 xml:space="preserve">    751 - Vzduchotechnika</t>
  </si>
  <si>
    <t>VRN - Vedlejší rozpočtové náklady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</si>
  <si>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</si>
  <si>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</si>
  <si>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</si>
  <si>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</si>
  <si>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</si>
  <si>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</si>
  <si>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</si>
  <si>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</si>
  <si>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</si>
  <si>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</si>
  <si>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</si>
  <si>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</si>
  <si>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</si>
  <si>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</si>
  <si>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</si>
  <si>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</si>
  <si>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</si>
  <si>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</si>
  <si>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</si>
  <si>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</si>
  <si>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741110511</t>
  </si>
  <si>
    <t>Montáž lišta a kanálek vkládací šířky do 60 mm s víčkem</t>
  </si>
  <si>
    <t>m</t>
  </si>
  <si>
    <t>CS ÚRS 2020 01</t>
  </si>
  <si>
    <t>16</t>
  </si>
  <si>
    <t>446051409</t>
  </si>
  <si>
    <t>PP</t>
  </si>
  <si>
    <t>Montáž lišt a kanálků elektroinstalačních se spojkami, ohyby a rohy a s nasunutím do krabic vkládacích s víčkem, šířky do 60 mm</t>
  </si>
  <si>
    <t>M</t>
  </si>
  <si>
    <t>34571009</t>
  </si>
  <si>
    <t>lišta elektroinstalační vkládací 11x10</t>
  </si>
  <si>
    <t>32</t>
  </si>
  <si>
    <t>1639609008</t>
  </si>
  <si>
    <t>3</t>
  </si>
  <si>
    <t>59051001</t>
  </si>
  <si>
    <t>hmoždinka natloukací 6x40</t>
  </si>
  <si>
    <t>100 kus</t>
  </si>
  <si>
    <t>1706608736</t>
  </si>
  <si>
    <t>20</t>
  </si>
  <si>
    <t>741122016</t>
  </si>
  <si>
    <t>Montáž kabel Cu bez ukončení uložený pod omítku plný kulatý 3x2,5 až 6 mm2 (např. CYKY)</t>
  </si>
  <si>
    <t>CS ÚRS 2022 01</t>
  </si>
  <si>
    <t>1037120811</t>
  </si>
  <si>
    <t>Montáž kabelů měděných bez ukončení uložených pod omítku plných kulatých (např. CYKY), počtu a průřezu žil 3x2,5 až 6 mm2</t>
  </si>
  <si>
    <t>Online PSC</t>
  </si>
  <si>
    <t>https://podminky.urs.cz/item/CS_URS_2022_01/741122016</t>
  </si>
  <si>
    <t>34111036</t>
  </si>
  <si>
    <t>kabel silový s Cu jádrem 1kV 3x2,5mm2</t>
  </si>
  <si>
    <t>1269921099</t>
  </si>
  <si>
    <t>VV</t>
  </si>
  <si>
    <t>30*1,15 'Přepočtené koeficientem množství</t>
  </si>
  <si>
    <t>29</t>
  </si>
  <si>
    <t>741130001</t>
  </si>
  <si>
    <t>Ukončení vodič izolovaný do 2,5 mm2 v rozváděči nebo na přístroji</t>
  </si>
  <si>
    <t>kus</t>
  </si>
  <si>
    <t>-740374282</t>
  </si>
  <si>
    <t>Ukončení vodičů izolovaných s označením a zapojením v rozváděči nebo na přístroji, průřezu žíly do 2,5 mm2</t>
  </si>
  <si>
    <t>https://podminky.urs.cz/item/CS_URS_2022_01/741130001</t>
  </si>
  <si>
    <t>27</t>
  </si>
  <si>
    <t>741210001</t>
  </si>
  <si>
    <t>Montáž rozvodnice oceloplechová nebo plastová běžná do 20 kg</t>
  </si>
  <si>
    <t>1243606410</t>
  </si>
  <si>
    <t>Montáž rozvodnic oceloplechových nebo plastových bez zapojení vodičů běžných, hmotnosti do 20 kg</t>
  </si>
  <si>
    <t>https://podminky.urs.cz/item/CS_URS_2022_01/741210001</t>
  </si>
  <si>
    <t>28</t>
  </si>
  <si>
    <t>35713116</t>
  </si>
  <si>
    <t>rozvodnice nástěnná, neprůhledné dveře, 1 řada, šířka 18 modulárních jednotek</t>
  </si>
  <si>
    <t>1000339857</t>
  </si>
  <si>
    <t>8</t>
  </si>
  <si>
    <t>741213841</t>
  </si>
  <si>
    <t>Demontáž kabelu silového z rozvodnice průřezu žil do 4 mm2 se zachováním funkčnosti</t>
  </si>
  <si>
    <t>274783375</t>
  </si>
  <si>
    <t>Demontáž kabelu z rozvodnice se zachováním funkčnosti silových, průřezu do 4 mm2</t>
  </si>
  <si>
    <t>9</t>
  </si>
  <si>
    <t>741320103</t>
  </si>
  <si>
    <t>Montáž jistič jednopólový nn do 25 A s krytem</t>
  </si>
  <si>
    <t>-1553680062</t>
  </si>
  <si>
    <t>Montáž jističů se zapojením vodičů jednopólových nn do 25 A s krytem</t>
  </si>
  <si>
    <t>25</t>
  </si>
  <si>
    <t>35822123</t>
  </si>
  <si>
    <t>jistič 1-pólový 16 A vypínací charakteristika C vypínací schopnost 6 kA</t>
  </si>
  <si>
    <t>956968626</t>
  </si>
  <si>
    <t>36</t>
  </si>
  <si>
    <t>35822130</t>
  </si>
  <si>
    <t>jistič 1-pólový 25 A vypínací charakteristika B vypínací schopnost 6 kA</t>
  </si>
  <si>
    <t>1439000091</t>
  </si>
  <si>
    <t>24</t>
  </si>
  <si>
    <t>741331033</t>
  </si>
  <si>
    <t>Montáž elektroměru vysílacího bez zapojení vodičů</t>
  </si>
  <si>
    <t>692416423</t>
  </si>
  <si>
    <t>Montáž měřicích přístrojů bez zapojení vodičů elektroměru vysílacího</t>
  </si>
  <si>
    <t>https://podminky.urs.cz/item/CS_URS_2022_01/741331033</t>
  </si>
  <si>
    <t>23</t>
  </si>
  <si>
    <t>ED.310.DR</t>
  </si>
  <si>
    <t>Třífázový elektroměr ZPA Trutnov ED.310.DR14Z30x-00 nastavení SŽE</t>
  </si>
  <si>
    <t>-2057817925</t>
  </si>
  <si>
    <t>11</t>
  </si>
  <si>
    <t>741810001R</t>
  </si>
  <si>
    <t>Celková prohlídka elektrického rozvodu a zařízení revizním technikem s oprávněním "D"</t>
  </si>
  <si>
    <t>213308692</t>
  </si>
  <si>
    <t>P</t>
  </si>
  <si>
    <t>Poznámka k položce:_x000d_
Zařízení posuzovat dle 100/1995 Sb.</t>
  </si>
  <si>
    <t>12</t>
  </si>
  <si>
    <t>998741101</t>
  </si>
  <si>
    <t>Přesun hmot tonážní pro silnoproud v objektech v do 6 m</t>
  </si>
  <si>
    <t>t</t>
  </si>
  <si>
    <t>1446909677</t>
  </si>
  <si>
    <t>Přesun hmot pro silnoproud stanovený z hmotnosti přesunovaného materiálu vodorovná dopravní vzdálenost do 50 m v objektech výšky do 6 m</t>
  </si>
  <si>
    <t>751</t>
  </si>
  <si>
    <t>Vzduchotechnika</t>
  </si>
  <si>
    <t>17</t>
  </si>
  <si>
    <t>751711113</t>
  </si>
  <si>
    <t>Montáž klimatizační jednotky vnitřní nástěnné o výkonu 6,5 kW</t>
  </si>
  <si>
    <t>-1928504767</t>
  </si>
  <si>
    <t>Montáž klimatizační jednotky vnitřní nástěnné o výkonu (pro objem místnosti) přes 5 do 6,5 kW (přes 50 do 65 m3)</t>
  </si>
  <si>
    <t>18</t>
  </si>
  <si>
    <t>001001-001</t>
  </si>
  <si>
    <t>Vnitřní a venkovní klimatizační jednotka o minimálním chladícím výkonu 5 kW a topném výkonu 6,3 kW</t>
  </si>
  <si>
    <t>-761904338</t>
  </si>
  <si>
    <t>Poznámka k položce:_x000d_
Modulace chladícího výkonu 1,30-5,50 kW_x000d_
Energetická třída chlazení A++_x000d_
Rozsah provozních teplot chlazení -15/+46°C_x000d_
Modulace topného výkonu 1,00-6,00 kW_x000d_
Energetická třída topení A+_x000d_
Rozsach provozních teplot topení -15/+24°C_x000d_
Napájení 220-240V_x000d_
Hladina akustického tlaku při chlazení vnitřní jednotky do 47 dB(A)_x000d_
Hladina akustického tlaku při topení vnitřní jednotky do 48 dB(A)_x000d_
Hladina akustického tlaku při chlazení vnější jednotky do 50 dB(A)_x000d_
Hladina akustického tlaku při topení vnější jednotky do 52 dB(A)_x000d_
Chladivo R32_x000d_
Parametry se připouštějí identické popř. lepší.</t>
  </si>
  <si>
    <t>751721111</t>
  </si>
  <si>
    <t>Montáž klimatizační jednotky venkovní s jednofázovým napájením (do 2 vnitřních jednotek)</t>
  </si>
  <si>
    <t>863302882</t>
  </si>
  <si>
    <t>Montáž klimatizační jednotky venkovní jednofázové napájení do 2 vnitřních jednotek</t>
  </si>
  <si>
    <t>30</t>
  </si>
  <si>
    <t>751791122</t>
  </si>
  <si>
    <t xml:space="preserve">Montáž dvojice napojovacího měděného potrubí předizolovaného  6-12 (1/4" x 1/2")</t>
  </si>
  <si>
    <t>1902390306</t>
  </si>
  <si>
    <t>Montáž napojovacího potrubí měděného předizolované dvojice, D mm (") 6-12 (1/4"-1/2")</t>
  </si>
  <si>
    <t>https://podminky.urs.cz/item/CS_URS_2022_01/751791122</t>
  </si>
  <si>
    <t>31</t>
  </si>
  <si>
    <t>42981914</t>
  </si>
  <si>
    <t>trubka dvojitě předizolovaná Cu 1/4" -1/2" (6-12 mm), stěna tl 0,8/0,8mm, izolace 9 mm</t>
  </si>
  <si>
    <t>110152125</t>
  </si>
  <si>
    <t>15*1,03 'Přepočtené koeficientem množství</t>
  </si>
  <si>
    <t>13</t>
  </si>
  <si>
    <t>751711813</t>
  </si>
  <si>
    <t>Demontáž klimatizační jednotky vnitřní nástěnné o výkonu 6,5 kW</t>
  </si>
  <si>
    <t>-1167965133</t>
  </si>
  <si>
    <t>Demontáž klimatizační jednotky vnitřní nástěnné o výkonu (pro objem místnosti) přes 5 do 6,5 kW (přes 50 do 65 m3)</t>
  </si>
  <si>
    <t>35</t>
  </si>
  <si>
    <t>751791301</t>
  </si>
  <si>
    <t>Zkouška těsnosti potrubí</t>
  </si>
  <si>
    <t>hod</t>
  </si>
  <si>
    <t>83265946</t>
  </si>
  <si>
    <t>Montáž napojovacího potrubí měděného zkouška těsnosti potrubí</t>
  </si>
  <si>
    <t>https://podminky.urs.cz/item/CS_URS_2022_01/751791301</t>
  </si>
  <si>
    <t>751791812</t>
  </si>
  <si>
    <t>Demontáž napojovacího měděného potrubí předizolovaného 10 (3/8" x 0,8)</t>
  </si>
  <si>
    <t>-444042020</t>
  </si>
  <si>
    <t>Demontáž napojovacího potrubí měděného předizolovaného, D mm (" x tl. stěny) 10 (3/8" x 0,8)</t>
  </si>
  <si>
    <t>33</t>
  </si>
  <si>
    <t>751792004</t>
  </si>
  <si>
    <t>Montáž konzol (2 ks) pro uložení klimatizační jednotky na stěnu</t>
  </si>
  <si>
    <t>882709441</t>
  </si>
  <si>
    <t>Montáž ostatních zařízení uložení pro klimatizační jednotky na stěnu konzol (2 ks)</t>
  </si>
  <si>
    <t>https://podminky.urs.cz/item/CS_URS_2022_01/751792004</t>
  </si>
  <si>
    <t>34</t>
  </si>
  <si>
    <t>42990005</t>
  </si>
  <si>
    <t>konzole pevná nástěnná pro klimatizační jednotku, délka podpěry 420mm, nosnost konzoly 70kg</t>
  </si>
  <si>
    <t>-1941447627</t>
  </si>
  <si>
    <t>1*2 'Přepočtené koeficientem množství</t>
  </si>
  <si>
    <t>19</t>
  </si>
  <si>
    <t>998751101</t>
  </si>
  <si>
    <t>Přesun hmot tonážní pro vzduchotechniku v objektech v do 12 m</t>
  </si>
  <si>
    <t>1222444060</t>
  </si>
  <si>
    <t>Přesun hmot pro vzduchotechniku stanovený z hmotnosti přesunovaného materiálu vodorovná dopravní vzdálenost do 100 m v objektech výšky do 12 m</t>
  </si>
  <si>
    <t>VRN</t>
  </si>
  <si>
    <t>Vedlejší rozpočtové náklady</t>
  </si>
  <si>
    <t>5</t>
  </si>
  <si>
    <t>VRN6</t>
  </si>
  <si>
    <t>Územní vlivy</t>
  </si>
  <si>
    <t>065002000</t>
  </si>
  <si>
    <t>Mimostaveništní doprava materiálů</t>
  </si>
  <si>
    <t>soub</t>
  </si>
  <si>
    <t>1024</t>
  </si>
  <si>
    <t>1377505365</t>
  </si>
  <si>
    <t>https://podminky.urs.cz/item/CS_URS_2022_01/065002000</t>
  </si>
  <si>
    <t>SO-02 - Ohníč - dopravní kancelář</t>
  </si>
  <si>
    <t>Ohníč</t>
  </si>
  <si>
    <t>M - Práce a dodávky M</t>
  </si>
  <si>
    <t xml:space="preserve">    46-M - Zemní práce při extr.mont.pracích</t>
  </si>
  <si>
    <t>741110051</t>
  </si>
  <si>
    <t>Montáž trubka plastová ohebná D přes 11 do 23 mm uložená volně</t>
  </si>
  <si>
    <t>62969615</t>
  </si>
  <si>
    <t>Montáž trubek elektroinstalačních s nasunutím nebo našroubováním do krabic plastových ohebných, uložených volně, vnější Ø přes 11 do 23 mm</t>
  </si>
  <si>
    <t>https://podminky.urs.cz/item/CS_URS_2022_01/741110051</t>
  </si>
  <si>
    <t>34571150</t>
  </si>
  <si>
    <t>trubka elektroinstalační ohebná z PH, D 13,5/18,7mm</t>
  </si>
  <si>
    <t>1262205386</t>
  </si>
  <si>
    <t>12*1,05 'Přepočtené koeficientem množství</t>
  </si>
  <si>
    <t>15*1,15 'Přepočtené koeficientem množství</t>
  </si>
  <si>
    <t>42</t>
  </si>
  <si>
    <t>529600653</t>
  </si>
  <si>
    <t>Poznámka k položce:_x000d_
Modulace chladícího výkonu 1,30-5,50 kW_x000d_
Energetická třída chlazení A++_x000d_
Rozsah provozních teplot chlazení -15/+46°C_x000d_
Modulace topného výkonu 1,00-6,00 kW_x000d_
Energetická třída topení A+_x000d_
Rozsach provozních teplot topení -15/+24°C_x000d_
Napájení 220-240V_x000d_
Doporučené jištění B13_x000d_
Hladina akustického tlaku při chlazení vnitřní jednotky do 47 dB(A)_x000d_
Hladina akustického tlaku při topení vnitřní jednotky do 48 dB(A)_x000d_
Hladina akustického tlaku při chlazení vnější jednotky do 50 dB(A)_x000d_
Hladina akustického tlaku při topení vnější jednotky do 52 dB(A)_x000d_
Chladivo R32_x000d_
Parametry se připouštějí identické popř. lepší.</t>
  </si>
  <si>
    <t>2*1,03 'Přepočtené koeficientem množství</t>
  </si>
  <si>
    <t>41</t>
  </si>
  <si>
    <t>743233498</t>
  </si>
  <si>
    <t>37</t>
  </si>
  <si>
    <t>-485213259</t>
  </si>
  <si>
    <t>38</t>
  </si>
  <si>
    <t>1686843019</t>
  </si>
  <si>
    <t>Práce a dodávky M</t>
  </si>
  <si>
    <t>46-M</t>
  </si>
  <si>
    <t>Zemní práce při extr.mont.pracích</t>
  </si>
  <si>
    <t>40</t>
  </si>
  <si>
    <t>468081315</t>
  </si>
  <si>
    <t>Vybourání otvorů pro elektroinstalace ve zdivu cihelném pl do 0,0225 m2 tl přes 60 do 75 cm</t>
  </si>
  <si>
    <t>64</t>
  </si>
  <si>
    <t>-1368873917</t>
  </si>
  <si>
    <t>Vybourání otvorů ve zdivu cihelném plochy do 0,0225 m2 a tloušťky přes 60 do 75 cm</t>
  </si>
  <si>
    <t>https://podminky.urs.cz/item/CS_URS_2022_01/468081315</t>
  </si>
  <si>
    <t>43</t>
  </si>
  <si>
    <t>469972111</t>
  </si>
  <si>
    <t>Odvoz suti a vybouraných hmot při elektromontážích do 1 km</t>
  </si>
  <si>
    <t>1549087950</t>
  </si>
  <si>
    <t>Odvoz suti a vybouraných hmot odvoz suti a vybouraných hmot do 1 km</t>
  </si>
  <si>
    <t>https://podminky.urs.cz/item/CS_URS_2022_01/469972111</t>
  </si>
  <si>
    <t>44</t>
  </si>
  <si>
    <t>469973114</t>
  </si>
  <si>
    <t>Poplatek za uložení na skládce (skládkovné) stavebního odpadu ze směsí nebo oddělených frakcí betonu, cihel a keramických výrobků kód odpadu 17 01 07</t>
  </si>
  <si>
    <t>1850202339</t>
  </si>
  <si>
    <t>Poplatek za uložení stavebního odpadu (skládkovné) na skládce ze směsí nebo oddělených frakcí betonu, cihel a keramických výrobků zatříděného do Katalogu odpadů pod kódem 17 01 07</t>
  </si>
  <si>
    <t>https://podminky.urs.cz/item/CS_URS_2022_01/469973114</t>
  </si>
  <si>
    <t>SO-03 - Litoměřice dolní nádraží - dopravní kancelář</t>
  </si>
  <si>
    <t>Litoměřice</t>
  </si>
  <si>
    <t>6*1,15 'Přepočtené koeficientem množství</t>
  </si>
  <si>
    <t>548755546</t>
  </si>
  <si>
    <t>6*1,03 'Přepočtené koeficientem množství</t>
  </si>
  <si>
    <t>751791182</t>
  </si>
  <si>
    <t>Montáž krycích lišt měděného potrubí šířky přes 70 mm</t>
  </si>
  <si>
    <t>-1866947020</t>
  </si>
  <si>
    <t>Montáž napojovacího potrubí měděného krycích lišt šířky přes 70 mm</t>
  </si>
  <si>
    <t>https://podminky.urs.cz/item/CS_URS_2022_01/751791182</t>
  </si>
  <si>
    <t>42975404</t>
  </si>
  <si>
    <t>lišta krycí pro vedení potrubí klimatizace plastová, 80x60mm</t>
  </si>
  <si>
    <t>-1125223396</t>
  </si>
  <si>
    <t>751791184</t>
  </si>
  <si>
    <t>Montáž tvarovek krycích lišt měděného potrubí šířky přes 70 mm</t>
  </si>
  <si>
    <t>-1376590214</t>
  </si>
  <si>
    <t>Montáž napojovacího potrubí měděného tvarovek krycích lišt šířky přes 70 mm</t>
  </si>
  <si>
    <t>https://podminky.urs.cz/item/CS_URS_2022_01/751791184</t>
  </si>
  <si>
    <t>39</t>
  </si>
  <si>
    <t>42975420</t>
  </si>
  <si>
    <t>roh vnitřní krycí lišty pro vedení potrubí klimatizace plastový, šířka 80mm</t>
  </si>
  <si>
    <t>-1106174717</t>
  </si>
  <si>
    <t>42975428</t>
  </si>
  <si>
    <t>roh vnější krycí lišty pro vedení potrubí klimatizace plastový, šířka 80mm</t>
  </si>
  <si>
    <t>-1422899799</t>
  </si>
  <si>
    <t>1792499523</t>
  </si>
  <si>
    <t>360941593</t>
  </si>
  <si>
    <t>791214435</t>
  </si>
  <si>
    <t>45</t>
  </si>
  <si>
    <t>1778191055</t>
  </si>
  <si>
    <t>SO-04 - Velké Žernoseky - dopravní kancelář</t>
  </si>
  <si>
    <t>Velké Žernoseky</t>
  </si>
  <si>
    <t>1810346564</t>
  </si>
  <si>
    <t>1985245592</t>
  </si>
  <si>
    <t>12*1,15 'Přepočtené koeficientem množství</t>
  </si>
  <si>
    <t>1858364084</t>
  </si>
  <si>
    <t>-1503452009</t>
  </si>
  <si>
    <t>46</t>
  </si>
  <si>
    <t>1508431639</t>
  </si>
  <si>
    <t>47</t>
  </si>
  <si>
    <t>-156367206</t>
  </si>
  <si>
    <t>48</t>
  </si>
  <si>
    <t>-1591072451</t>
  </si>
  <si>
    <t>SO-05 - Rumburk - dopravní kancelář</t>
  </si>
  <si>
    <t>Rumburk</t>
  </si>
  <si>
    <t xml:space="preserve">    721 - Zdravotechnika - vnitřní kanalizace</t>
  </si>
  <si>
    <t>721</t>
  </si>
  <si>
    <t>Zdravotechnika - vnitřní kanalizace</t>
  </si>
  <si>
    <t>721171905</t>
  </si>
  <si>
    <t>Potrubí z PP vsazení odbočky do hrdla DN 110</t>
  </si>
  <si>
    <t>-1521819499</t>
  </si>
  <si>
    <t>Opravy odpadního potrubí plastového vsazení odbočky do potrubí DN 110</t>
  </si>
  <si>
    <t>https://podminky.urs.cz/item/CS_URS_2022_01/721171905</t>
  </si>
  <si>
    <t>741110001</t>
  </si>
  <si>
    <t>Montáž trubka plastová tuhá D přes 16 do 23 mm uložená pevně</t>
  </si>
  <si>
    <t>693973509</t>
  </si>
  <si>
    <t>Montáž trubek elektroinstalačních s nasunutím nebo našroubováním do krabic plastových tuhých, uložených pevně, vnější Ø přes 16 do 23 mm</t>
  </si>
  <si>
    <t>https://podminky.urs.cz/item/CS_URS_2022_01/741110001</t>
  </si>
  <si>
    <t>34571091</t>
  </si>
  <si>
    <t>trubka elektroinstalační tuhá z PVC D 13,7/16mm</t>
  </si>
  <si>
    <t>-1836622780</t>
  </si>
  <si>
    <t>10*1,05 'Přepočtené koeficientem množství</t>
  </si>
  <si>
    <t>20*1,15 'Přepočtené koeficientem množství</t>
  </si>
  <si>
    <t>1943677582</t>
  </si>
  <si>
    <t>ABB.1SLM006502A1103</t>
  </si>
  <si>
    <t>Rozvodnice nástěnná IP65/18M, Mistral65 vč. N/PE, plná dvířka</t>
  </si>
  <si>
    <t>-777986544</t>
  </si>
  <si>
    <t>49</t>
  </si>
  <si>
    <t>1435736939</t>
  </si>
  <si>
    <t>10*1,03 'Přepočtené koeficientem množství</t>
  </si>
  <si>
    <t>751792008</t>
  </si>
  <si>
    <t>Montáž hadice pro odvod kondenzátu klimatizace</t>
  </si>
  <si>
    <t>787957645</t>
  </si>
  <si>
    <t>Montáž ostatních zařízení pro odvod kondenzátu klimatizace hadice</t>
  </si>
  <si>
    <t>https://podminky.urs.cz/item/CS_URS_2022_01/751792008</t>
  </si>
  <si>
    <t>48481004</t>
  </si>
  <si>
    <t>hadice pro odvod kondenzátu</t>
  </si>
  <si>
    <t>1558914171</t>
  </si>
  <si>
    <t>50</t>
  </si>
  <si>
    <t>-1543601923</t>
  </si>
  <si>
    <t>51</t>
  </si>
  <si>
    <t>468256021</t>
  </si>
  <si>
    <t>SO-06 - Františkov nad Ploučnicí - dopravní kancelář</t>
  </si>
  <si>
    <t>Františkov nad Ploučnicí</t>
  </si>
  <si>
    <t>2097935156</t>
  </si>
  <si>
    <t>-333154229</t>
  </si>
  <si>
    <t>2105620390</t>
  </si>
  <si>
    <t>-1152657444</t>
  </si>
  <si>
    <t>52</t>
  </si>
  <si>
    <t>1724571673</t>
  </si>
  <si>
    <t>54</t>
  </si>
  <si>
    <t>-733458372</t>
  </si>
  <si>
    <t>5*1,03 'Přepočtené koeficientem množství</t>
  </si>
  <si>
    <t>53</t>
  </si>
  <si>
    <t>609250262</t>
  </si>
  <si>
    <t>55</t>
  </si>
  <si>
    <t>-1555539715</t>
  </si>
  <si>
    <t>56</t>
  </si>
  <si>
    <t>506011298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</si>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</sst>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741122016" TargetMode="External" /><Relationship Id="rId2" Type="http://schemas.openxmlformats.org/officeDocument/2006/relationships/hyperlink" Target="https://podminky.urs.cz/item/CS_URS_2022_01/741130001" TargetMode="External" /><Relationship Id="rId3" Type="http://schemas.openxmlformats.org/officeDocument/2006/relationships/hyperlink" Target="https://podminky.urs.cz/item/CS_URS_2022_01/741210001" TargetMode="External" /><Relationship Id="rId4" Type="http://schemas.openxmlformats.org/officeDocument/2006/relationships/hyperlink" Target="https://podminky.urs.cz/item/CS_URS_2022_01/741331033" TargetMode="External" /><Relationship Id="rId5" Type="http://schemas.openxmlformats.org/officeDocument/2006/relationships/hyperlink" Target="https://podminky.urs.cz/item/CS_URS_2022_01/751791122" TargetMode="External" /><Relationship Id="rId6" Type="http://schemas.openxmlformats.org/officeDocument/2006/relationships/hyperlink" Target="https://podminky.urs.cz/item/CS_URS_2022_01/751791301" TargetMode="External" /><Relationship Id="rId7" Type="http://schemas.openxmlformats.org/officeDocument/2006/relationships/hyperlink" Target="https://podminky.urs.cz/item/CS_URS_2022_01/751792004" TargetMode="External" /><Relationship Id="rId8" Type="http://schemas.openxmlformats.org/officeDocument/2006/relationships/hyperlink" Target="https://podminky.urs.cz/item/CS_URS_2022_01/065002000" TargetMode="External" /><Relationship Id="rId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741110051" TargetMode="External" /><Relationship Id="rId2" Type="http://schemas.openxmlformats.org/officeDocument/2006/relationships/hyperlink" Target="https://podminky.urs.cz/item/CS_URS_2022_01/741122016" TargetMode="External" /><Relationship Id="rId3" Type="http://schemas.openxmlformats.org/officeDocument/2006/relationships/hyperlink" Target="https://podminky.urs.cz/item/CS_URS_2022_01/741130001" TargetMode="External" /><Relationship Id="rId4" Type="http://schemas.openxmlformats.org/officeDocument/2006/relationships/hyperlink" Target="https://podminky.urs.cz/item/CS_URS_2022_01/741331033" TargetMode="External" /><Relationship Id="rId5" Type="http://schemas.openxmlformats.org/officeDocument/2006/relationships/hyperlink" Target="https://podminky.urs.cz/item/CS_URS_2022_01/751791122" TargetMode="External" /><Relationship Id="rId6" Type="http://schemas.openxmlformats.org/officeDocument/2006/relationships/hyperlink" Target="https://podminky.urs.cz/item/CS_URS_2022_01/751791301" TargetMode="External" /><Relationship Id="rId7" Type="http://schemas.openxmlformats.org/officeDocument/2006/relationships/hyperlink" Target="https://podminky.urs.cz/item/CS_URS_2022_01/751792004" TargetMode="External" /><Relationship Id="rId8" Type="http://schemas.openxmlformats.org/officeDocument/2006/relationships/hyperlink" Target="https://podminky.urs.cz/item/CS_URS_2022_01/468081315" TargetMode="External" /><Relationship Id="rId9" Type="http://schemas.openxmlformats.org/officeDocument/2006/relationships/hyperlink" Target="https://podminky.urs.cz/item/CS_URS_2022_01/469972111" TargetMode="External" /><Relationship Id="rId10" Type="http://schemas.openxmlformats.org/officeDocument/2006/relationships/hyperlink" Target="https://podminky.urs.cz/item/CS_URS_2022_01/469973114" TargetMode="External" /><Relationship Id="rId11" Type="http://schemas.openxmlformats.org/officeDocument/2006/relationships/hyperlink" Target="https://podminky.urs.cz/item/CS_URS_2022_01/065002000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741122016" TargetMode="External" /><Relationship Id="rId2" Type="http://schemas.openxmlformats.org/officeDocument/2006/relationships/hyperlink" Target="https://podminky.urs.cz/item/CS_URS_2022_01/741130001" TargetMode="External" /><Relationship Id="rId3" Type="http://schemas.openxmlformats.org/officeDocument/2006/relationships/hyperlink" Target="https://podminky.urs.cz/item/CS_URS_2022_01/741331033" TargetMode="External" /><Relationship Id="rId4" Type="http://schemas.openxmlformats.org/officeDocument/2006/relationships/hyperlink" Target="https://podminky.urs.cz/item/CS_URS_2022_01/751791122" TargetMode="External" /><Relationship Id="rId5" Type="http://schemas.openxmlformats.org/officeDocument/2006/relationships/hyperlink" Target="https://podminky.urs.cz/item/CS_URS_2022_01/751791182" TargetMode="External" /><Relationship Id="rId6" Type="http://schemas.openxmlformats.org/officeDocument/2006/relationships/hyperlink" Target="https://podminky.urs.cz/item/CS_URS_2022_01/751791184" TargetMode="External" /><Relationship Id="rId7" Type="http://schemas.openxmlformats.org/officeDocument/2006/relationships/hyperlink" Target="https://podminky.urs.cz/item/CS_URS_2022_01/751791301" TargetMode="External" /><Relationship Id="rId8" Type="http://schemas.openxmlformats.org/officeDocument/2006/relationships/hyperlink" Target="https://podminky.urs.cz/item/CS_URS_2022_01/751792004" TargetMode="External" /><Relationship Id="rId9" Type="http://schemas.openxmlformats.org/officeDocument/2006/relationships/hyperlink" Target="https://podminky.urs.cz/item/CS_URS_2022_01/468081315" TargetMode="External" /><Relationship Id="rId10" Type="http://schemas.openxmlformats.org/officeDocument/2006/relationships/hyperlink" Target="https://podminky.urs.cz/item/CS_URS_2022_01/469972111" TargetMode="External" /><Relationship Id="rId11" Type="http://schemas.openxmlformats.org/officeDocument/2006/relationships/hyperlink" Target="https://podminky.urs.cz/item/CS_URS_2022_01/469973114" TargetMode="External" /><Relationship Id="rId12" Type="http://schemas.openxmlformats.org/officeDocument/2006/relationships/hyperlink" Target="https://podminky.urs.cz/item/CS_URS_2022_01/065002000" TargetMode="External" /><Relationship Id="rId1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741110051" TargetMode="External" /><Relationship Id="rId2" Type="http://schemas.openxmlformats.org/officeDocument/2006/relationships/hyperlink" Target="https://podminky.urs.cz/item/CS_URS_2022_01/741122016" TargetMode="External" /><Relationship Id="rId3" Type="http://schemas.openxmlformats.org/officeDocument/2006/relationships/hyperlink" Target="https://podminky.urs.cz/item/CS_URS_2022_01/741130001" TargetMode="External" /><Relationship Id="rId4" Type="http://schemas.openxmlformats.org/officeDocument/2006/relationships/hyperlink" Target="https://podminky.urs.cz/item/CS_URS_2022_01/741210001" TargetMode="External" /><Relationship Id="rId5" Type="http://schemas.openxmlformats.org/officeDocument/2006/relationships/hyperlink" Target="https://podminky.urs.cz/item/CS_URS_2022_01/741331033" TargetMode="External" /><Relationship Id="rId6" Type="http://schemas.openxmlformats.org/officeDocument/2006/relationships/hyperlink" Target="https://podminky.urs.cz/item/CS_URS_2022_01/751791122" TargetMode="External" /><Relationship Id="rId7" Type="http://schemas.openxmlformats.org/officeDocument/2006/relationships/hyperlink" Target="https://podminky.urs.cz/item/CS_URS_2022_01/751791301" TargetMode="External" /><Relationship Id="rId8" Type="http://schemas.openxmlformats.org/officeDocument/2006/relationships/hyperlink" Target="https://podminky.urs.cz/item/CS_URS_2022_01/751792004" TargetMode="External" /><Relationship Id="rId9" Type="http://schemas.openxmlformats.org/officeDocument/2006/relationships/hyperlink" Target="https://podminky.urs.cz/item/CS_URS_2022_01/468081315" TargetMode="External" /><Relationship Id="rId10" Type="http://schemas.openxmlformats.org/officeDocument/2006/relationships/hyperlink" Target="https://podminky.urs.cz/item/CS_URS_2022_01/469972111" TargetMode="External" /><Relationship Id="rId11" Type="http://schemas.openxmlformats.org/officeDocument/2006/relationships/hyperlink" Target="https://podminky.urs.cz/item/CS_URS_2022_01/469973114" TargetMode="External" /><Relationship Id="rId12" Type="http://schemas.openxmlformats.org/officeDocument/2006/relationships/hyperlink" Target="https://podminky.urs.cz/item/CS_URS_2022_01/065002000" TargetMode="External" /><Relationship Id="rId13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721171905" TargetMode="External" /><Relationship Id="rId2" Type="http://schemas.openxmlformats.org/officeDocument/2006/relationships/hyperlink" Target="https://podminky.urs.cz/item/CS_URS_2022_01/741110001" TargetMode="External" /><Relationship Id="rId3" Type="http://schemas.openxmlformats.org/officeDocument/2006/relationships/hyperlink" Target="https://podminky.urs.cz/item/CS_URS_2022_01/741122016" TargetMode="External" /><Relationship Id="rId4" Type="http://schemas.openxmlformats.org/officeDocument/2006/relationships/hyperlink" Target="https://podminky.urs.cz/item/CS_URS_2022_01/741130001" TargetMode="External" /><Relationship Id="rId5" Type="http://schemas.openxmlformats.org/officeDocument/2006/relationships/hyperlink" Target="https://podminky.urs.cz/item/CS_URS_2022_01/741210001" TargetMode="External" /><Relationship Id="rId6" Type="http://schemas.openxmlformats.org/officeDocument/2006/relationships/hyperlink" Target="https://podminky.urs.cz/item/CS_URS_2022_01/741331033" TargetMode="External" /><Relationship Id="rId7" Type="http://schemas.openxmlformats.org/officeDocument/2006/relationships/hyperlink" Target="https://podminky.urs.cz/item/CS_URS_2022_01/751791122" TargetMode="External" /><Relationship Id="rId8" Type="http://schemas.openxmlformats.org/officeDocument/2006/relationships/hyperlink" Target="https://podminky.urs.cz/item/CS_URS_2022_01/751791182" TargetMode="External" /><Relationship Id="rId9" Type="http://schemas.openxmlformats.org/officeDocument/2006/relationships/hyperlink" Target="https://podminky.urs.cz/item/CS_URS_2022_01/751791184" TargetMode="External" /><Relationship Id="rId10" Type="http://schemas.openxmlformats.org/officeDocument/2006/relationships/hyperlink" Target="https://podminky.urs.cz/item/CS_URS_2022_01/751791301" TargetMode="External" /><Relationship Id="rId11" Type="http://schemas.openxmlformats.org/officeDocument/2006/relationships/hyperlink" Target="https://podminky.urs.cz/item/CS_URS_2022_01/751792004" TargetMode="External" /><Relationship Id="rId12" Type="http://schemas.openxmlformats.org/officeDocument/2006/relationships/hyperlink" Target="https://podminky.urs.cz/item/CS_URS_2022_01/751792008" TargetMode="External" /><Relationship Id="rId13" Type="http://schemas.openxmlformats.org/officeDocument/2006/relationships/hyperlink" Target="https://podminky.urs.cz/item/CS_URS_2022_01/468081315" TargetMode="External" /><Relationship Id="rId14" Type="http://schemas.openxmlformats.org/officeDocument/2006/relationships/hyperlink" Target="https://podminky.urs.cz/item/CS_URS_2022_01/469972111" TargetMode="External" /><Relationship Id="rId15" Type="http://schemas.openxmlformats.org/officeDocument/2006/relationships/hyperlink" Target="https://podminky.urs.cz/item/CS_URS_2022_01/469973114" TargetMode="External" /><Relationship Id="rId16" Type="http://schemas.openxmlformats.org/officeDocument/2006/relationships/hyperlink" Target="https://podminky.urs.cz/item/CS_URS_2022_01/065002000" TargetMode="External" /><Relationship Id="rId17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741122016" TargetMode="External" /><Relationship Id="rId2" Type="http://schemas.openxmlformats.org/officeDocument/2006/relationships/hyperlink" Target="https://podminky.urs.cz/item/CS_URS_2022_01/741130001" TargetMode="External" /><Relationship Id="rId3" Type="http://schemas.openxmlformats.org/officeDocument/2006/relationships/hyperlink" Target="https://podminky.urs.cz/item/CS_URS_2022_01/741210001" TargetMode="External" /><Relationship Id="rId4" Type="http://schemas.openxmlformats.org/officeDocument/2006/relationships/hyperlink" Target="https://podminky.urs.cz/item/CS_URS_2022_01/741331033" TargetMode="External" /><Relationship Id="rId5" Type="http://schemas.openxmlformats.org/officeDocument/2006/relationships/hyperlink" Target="https://podminky.urs.cz/item/CS_URS_2022_01/751791122" TargetMode="External" /><Relationship Id="rId6" Type="http://schemas.openxmlformats.org/officeDocument/2006/relationships/hyperlink" Target="https://podminky.urs.cz/item/CS_URS_2022_01/751791182" TargetMode="External" /><Relationship Id="rId7" Type="http://schemas.openxmlformats.org/officeDocument/2006/relationships/hyperlink" Target="https://podminky.urs.cz/item/CS_URS_2022_01/751791184" TargetMode="External" /><Relationship Id="rId8" Type="http://schemas.openxmlformats.org/officeDocument/2006/relationships/hyperlink" Target="https://podminky.urs.cz/item/CS_URS_2022_01/751791301" TargetMode="External" /><Relationship Id="rId9" Type="http://schemas.openxmlformats.org/officeDocument/2006/relationships/hyperlink" Target="https://podminky.urs.cz/item/CS_URS_2022_01/751792004" TargetMode="External" /><Relationship Id="rId10" Type="http://schemas.openxmlformats.org/officeDocument/2006/relationships/hyperlink" Target="https://podminky.urs.cz/item/CS_URS_2022_01/468081315" TargetMode="External" /><Relationship Id="rId11" Type="http://schemas.openxmlformats.org/officeDocument/2006/relationships/hyperlink" Target="https://podminky.urs.cz/item/CS_URS_2022_01/469972111" TargetMode="External" /><Relationship Id="rId12" Type="http://schemas.openxmlformats.org/officeDocument/2006/relationships/hyperlink" Target="https://podminky.urs.cz/item/CS_URS_2022_01/469973114" TargetMode="External" /><Relationship Id="rId13" Type="http://schemas.openxmlformats.org/officeDocument/2006/relationships/hyperlink" Target="https://podminky.urs.cz/item/CS_URS_2022_01/065002000" TargetMode="External" /><Relationship Id="rId14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35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36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38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2022-002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Obvod OŘ ÚL, PO/DK, lokální klim. v DK - akce BOZP 2022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Obvod OŘ Ústí nad Labem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5. 5. 2022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Správa železnic, státní organizace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53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25.6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>Správa železnic, státní organizace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54</v>
      </c>
      <c r="D52" s="86"/>
      <c r="E52" s="86"/>
      <c r="F52" s="86"/>
      <c r="G52" s="86"/>
      <c r="H52" s="87"/>
      <c r="I52" s="88" t="s">
        <v>55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56</v>
      </c>
      <c r="AH52" s="86"/>
      <c r="AI52" s="86"/>
      <c r="AJ52" s="86"/>
      <c r="AK52" s="86"/>
      <c r="AL52" s="86"/>
      <c r="AM52" s="86"/>
      <c r="AN52" s="88" t="s">
        <v>57</v>
      </c>
      <c r="AO52" s="86"/>
      <c r="AP52" s="86"/>
      <c r="AQ52" s="90" t="s">
        <v>58</v>
      </c>
      <c r="AR52" s="43"/>
      <c r="AS52" s="91" t="s">
        <v>59</v>
      </c>
      <c r="AT52" s="92" t="s">
        <v>60</v>
      </c>
      <c r="AU52" s="92" t="s">
        <v>61</v>
      </c>
      <c r="AV52" s="92" t="s">
        <v>62</v>
      </c>
      <c r="AW52" s="92" t="s">
        <v>63</v>
      </c>
      <c r="AX52" s="92" t="s">
        <v>64</v>
      </c>
      <c r="AY52" s="92" t="s">
        <v>65</v>
      </c>
      <c r="AZ52" s="92" t="s">
        <v>66</v>
      </c>
      <c r="BA52" s="92" t="s">
        <v>67</v>
      </c>
      <c r="BB52" s="92" t="s">
        <v>68</v>
      </c>
      <c r="BC52" s="92" t="s">
        <v>69</v>
      </c>
      <c r="BD52" s="93" t="s">
        <v>70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71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ROUND(SUM(AG55:AG60),2)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ROUND(SUM(AS55:AS60),2)</f>
        <v>0</v>
      </c>
      <c r="AT54" s="105">
        <f>ROUND(SUM(AV54:AW54),2)</f>
        <v>0</v>
      </c>
      <c r="AU54" s="106">
        <f>ROUND(SUM(AU55:AU60),5)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ROUND(SUM(AZ55:AZ60),2)</f>
        <v>0</v>
      </c>
      <c r="BA54" s="105">
        <f>ROUND(SUM(BA55:BA60),2)</f>
        <v>0</v>
      </c>
      <c r="BB54" s="105">
        <f>ROUND(SUM(BB55:BB60),2)</f>
        <v>0</v>
      </c>
      <c r="BC54" s="105">
        <f>ROUND(SUM(BC55:BC60),2)</f>
        <v>0</v>
      </c>
      <c r="BD54" s="107">
        <f>ROUND(SUM(BD55:BD60),2)</f>
        <v>0</v>
      </c>
      <c r="BE54" s="6"/>
      <c r="BS54" s="108" t="s">
        <v>72</v>
      </c>
      <c r="BT54" s="108" t="s">
        <v>73</v>
      </c>
      <c r="BU54" s="109" t="s">
        <v>74</v>
      </c>
      <c r="BV54" s="108" t="s">
        <v>75</v>
      </c>
      <c r="BW54" s="108" t="s">
        <v>5</v>
      </c>
      <c r="BX54" s="108" t="s">
        <v>76</v>
      </c>
      <c r="CL54" s="108" t="s">
        <v>19</v>
      </c>
    </row>
    <row r="55" s="7" customFormat="1" ht="24.75" customHeight="1">
      <c r="A55" s="110" t="s">
        <v>77</v>
      </c>
      <c r="B55" s="111"/>
      <c r="C55" s="112"/>
      <c r="D55" s="113" t="s">
        <v>78</v>
      </c>
      <c r="E55" s="113"/>
      <c r="F55" s="113"/>
      <c r="G55" s="113"/>
      <c r="H55" s="113"/>
      <c r="I55" s="114"/>
      <c r="J55" s="113" t="s">
        <v>79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'SO-01 - Nové Sedlo u Lokt...'!J30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80</v>
      </c>
      <c r="AR55" s="117"/>
      <c r="AS55" s="118">
        <v>0</v>
      </c>
      <c r="AT55" s="119">
        <f>ROUND(SUM(AV55:AW55),2)</f>
        <v>0</v>
      </c>
      <c r="AU55" s="120">
        <f>'SO-01 - Nové Sedlo u Lokt...'!P84</f>
        <v>0</v>
      </c>
      <c r="AV55" s="119">
        <f>'SO-01 - Nové Sedlo u Lokt...'!J33</f>
        <v>0</v>
      </c>
      <c r="AW55" s="119">
        <f>'SO-01 - Nové Sedlo u Lokt...'!J34</f>
        <v>0</v>
      </c>
      <c r="AX55" s="119">
        <f>'SO-01 - Nové Sedlo u Lokt...'!J35</f>
        <v>0</v>
      </c>
      <c r="AY55" s="119">
        <f>'SO-01 - Nové Sedlo u Lokt...'!J36</f>
        <v>0</v>
      </c>
      <c r="AZ55" s="119">
        <f>'SO-01 - Nové Sedlo u Lokt...'!F33</f>
        <v>0</v>
      </c>
      <c r="BA55" s="119">
        <f>'SO-01 - Nové Sedlo u Lokt...'!F34</f>
        <v>0</v>
      </c>
      <c r="BB55" s="119">
        <f>'SO-01 - Nové Sedlo u Lokt...'!F35</f>
        <v>0</v>
      </c>
      <c r="BC55" s="119">
        <f>'SO-01 - Nové Sedlo u Lokt...'!F36</f>
        <v>0</v>
      </c>
      <c r="BD55" s="121">
        <f>'SO-01 - Nové Sedlo u Lokt...'!F37</f>
        <v>0</v>
      </c>
      <c r="BE55" s="7"/>
      <c r="BT55" s="122" t="s">
        <v>81</v>
      </c>
      <c r="BV55" s="122" t="s">
        <v>75</v>
      </c>
      <c r="BW55" s="122" t="s">
        <v>82</v>
      </c>
      <c r="BX55" s="122" t="s">
        <v>5</v>
      </c>
      <c r="CL55" s="122" t="s">
        <v>19</v>
      </c>
      <c r="CM55" s="122" t="s">
        <v>83</v>
      </c>
    </row>
    <row r="56" s="7" customFormat="1" ht="16.5" customHeight="1">
      <c r="A56" s="110" t="s">
        <v>77</v>
      </c>
      <c r="B56" s="111"/>
      <c r="C56" s="112"/>
      <c r="D56" s="113" t="s">
        <v>84</v>
      </c>
      <c r="E56" s="113"/>
      <c r="F56" s="113"/>
      <c r="G56" s="113"/>
      <c r="H56" s="113"/>
      <c r="I56" s="114"/>
      <c r="J56" s="113" t="s">
        <v>85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'SO-02 - Ohníč - dopravní 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80</v>
      </c>
      <c r="AR56" s="117"/>
      <c r="AS56" s="118">
        <v>0</v>
      </c>
      <c r="AT56" s="119">
        <f>ROUND(SUM(AV56:AW56),2)</f>
        <v>0</v>
      </c>
      <c r="AU56" s="120">
        <f>'SO-02 - Ohníč - dopravní ...'!P86</f>
        <v>0</v>
      </c>
      <c r="AV56" s="119">
        <f>'SO-02 - Ohníč - dopravní ...'!J33</f>
        <v>0</v>
      </c>
      <c r="AW56" s="119">
        <f>'SO-02 - Ohníč - dopravní ...'!J34</f>
        <v>0</v>
      </c>
      <c r="AX56" s="119">
        <f>'SO-02 - Ohníč - dopravní ...'!J35</f>
        <v>0</v>
      </c>
      <c r="AY56" s="119">
        <f>'SO-02 - Ohníč - dopravní ...'!J36</f>
        <v>0</v>
      </c>
      <c r="AZ56" s="119">
        <f>'SO-02 - Ohníč - dopravní ...'!F33</f>
        <v>0</v>
      </c>
      <c r="BA56" s="119">
        <f>'SO-02 - Ohníč - dopravní ...'!F34</f>
        <v>0</v>
      </c>
      <c r="BB56" s="119">
        <f>'SO-02 - Ohníč - dopravní ...'!F35</f>
        <v>0</v>
      </c>
      <c r="BC56" s="119">
        <f>'SO-02 - Ohníč - dopravní ...'!F36</f>
        <v>0</v>
      </c>
      <c r="BD56" s="121">
        <f>'SO-02 - Ohníč - dopravní ...'!F37</f>
        <v>0</v>
      </c>
      <c r="BE56" s="7"/>
      <c r="BT56" s="122" t="s">
        <v>81</v>
      </c>
      <c r="BV56" s="122" t="s">
        <v>75</v>
      </c>
      <c r="BW56" s="122" t="s">
        <v>86</v>
      </c>
      <c r="BX56" s="122" t="s">
        <v>5</v>
      </c>
      <c r="CL56" s="122" t="s">
        <v>19</v>
      </c>
      <c r="CM56" s="122" t="s">
        <v>83</v>
      </c>
    </row>
    <row r="57" s="7" customFormat="1" ht="24.75" customHeight="1">
      <c r="A57" s="110" t="s">
        <v>77</v>
      </c>
      <c r="B57" s="111"/>
      <c r="C57" s="112"/>
      <c r="D57" s="113" t="s">
        <v>87</v>
      </c>
      <c r="E57" s="113"/>
      <c r="F57" s="113"/>
      <c r="G57" s="113"/>
      <c r="H57" s="113"/>
      <c r="I57" s="114"/>
      <c r="J57" s="113" t="s">
        <v>88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'SO-03 - Litoměřice dolní ...'!J30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80</v>
      </c>
      <c r="AR57" s="117"/>
      <c r="AS57" s="118">
        <v>0</v>
      </c>
      <c r="AT57" s="119">
        <f>ROUND(SUM(AV57:AW57),2)</f>
        <v>0</v>
      </c>
      <c r="AU57" s="120">
        <f>'SO-03 - Litoměřice dolní ...'!P86</f>
        <v>0</v>
      </c>
      <c r="AV57" s="119">
        <f>'SO-03 - Litoměřice dolní ...'!J33</f>
        <v>0</v>
      </c>
      <c r="AW57" s="119">
        <f>'SO-03 - Litoměřice dolní ...'!J34</f>
        <v>0</v>
      </c>
      <c r="AX57" s="119">
        <f>'SO-03 - Litoměřice dolní ...'!J35</f>
        <v>0</v>
      </c>
      <c r="AY57" s="119">
        <f>'SO-03 - Litoměřice dolní ...'!J36</f>
        <v>0</v>
      </c>
      <c r="AZ57" s="119">
        <f>'SO-03 - Litoměřice dolní ...'!F33</f>
        <v>0</v>
      </c>
      <c r="BA57" s="119">
        <f>'SO-03 - Litoměřice dolní ...'!F34</f>
        <v>0</v>
      </c>
      <c r="BB57" s="119">
        <f>'SO-03 - Litoměřice dolní ...'!F35</f>
        <v>0</v>
      </c>
      <c r="BC57" s="119">
        <f>'SO-03 - Litoměřice dolní ...'!F36</f>
        <v>0</v>
      </c>
      <c r="BD57" s="121">
        <f>'SO-03 - Litoměřice dolní ...'!F37</f>
        <v>0</v>
      </c>
      <c r="BE57" s="7"/>
      <c r="BT57" s="122" t="s">
        <v>81</v>
      </c>
      <c r="BV57" s="122" t="s">
        <v>75</v>
      </c>
      <c r="BW57" s="122" t="s">
        <v>89</v>
      </c>
      <c r="BX57" s="122" t="s">
        <v>5</v>
      </c>
      <c r="CL57" s="122" t="s">
        <v>19</v>
      </c>
      <c r="CM57" s="122" t="s">
        <v>83</v>
      </c>
    </row>
    <row r="58" s="7" customFormat="1" ht="16.5" customHeight="1">
      <c r="A58" s="110" t="s">
        <v>77</v>
      </c>
      <c r="B58" s="111"/>
      <c r="C58" s="112"/>
      <c r="D58" s="113" t="s">
        <v>90</v>
      </c>
      <c r="E58" s="113"/>
      <c r="F58" s="113"/>
      <c r="G58" s="113"/>
      <c r="H58" s="113"/>
      <c r="I58" s="114"/>
      <c r="J58" s="113" t="s">
        <v>91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'SO-04 - Velké Žernoseky -...'!J30</f>
        <v>0</v>
      </c>
      <c r="AH58" s="114"/>
      <c r="AI58" s="114"/>
      <c r="AJ58" s="114"/>
      <c r="AK58" s="114"/>
      <c r="AL58" s="114"/>
      <c r="AM58" s="114"/>
      <c r="AN58" s="115">
        <f>SUM(AG58,AT58)</f>
        <v>0</v>
      </c>
      <c r="AO58" s="114"/>
      <c r="AP58" s="114"/>
      <c r="AQ58" s="116" t="s">
        <v>80</v>
      </c>
      <c r="AR58" s="117"/>
      <c r="AS58" s="118">
        <v>0</v>
      </c>
      <c r="AT58" s="119">
        <f>ROUND(SUM(AV58:AW58),2)</f>
        <v>0</v>
      </c>
      <c r="AU58" s="120">
        <f>'SO-04 - Velké Žernoseky -...'!P86</f>
        <v>0</v>
      </c>
      <c r="AV58" s="119">
        <f>'SO-04 - Velké Žernoseky -...'!J33</f>
        <v>0</v>
      </c>
      <c r="AW58" s="119">
        <f>'SO-04 - Velké Žernoseky -...'!J34</f>
        <v>0</v>
      </c>
      <c r="AX58" s="119">
        <f>'SO-04 - Velké Žernoseky -...'!J35</f>
        <v>0</v>
      </c>
      <c r="AY58" s="119">
        <f>'SO-04 - Velké Žernoseky -...'!J36</f>
        <v>0</v>
      </c>
      <c r="AZ58" s="119">
        <f>'SO-04 - Velké Žernoseky -...'!F33</f>
        <v>0</v>
      </c>
      <c r="BA58" s="119">
        <f>'SO-04 - Velké Žernoseky -...'!F34</f>
        <v>0</v>
      </c>
      <c r="BB58" s="119">
        <f>'SO-04 - Velké Žernoseky -...'!F35</f>
        <v>0</v>
      </c>
      <c r="BC58" s="119">
        <f>'SO-04 - Velké Žernoseky -...'!F36</f>
        <v>0</v>
      </c>
      <c r="BD58" s="121">
        <f>'SO-04 - Velké Žernoseky -...'!F37</f>
        <v>0</v>
      </c>
      <c r="BE58" s="7"/>
      <c r="BT58" s="122" t="s">
        <v>81</v>
      </c>
      <c r="BV58" s="122" t="s">
        <v>75</v>
      </c>
      <c r="BW58" s="122" t="s">
        <v>92</v>
      </c>
      <c r="BX58" s="122" t="s">
        <v>5</v>
      </c>
      <c r="CL58" s="122" t="s">
        <v>19</v>
      </c>
      <c r="CM58" s="122" t="s">
        <v>83</v>
      </c>
    </row>
    <row r="59" s="7" customFormat="1" ht="16.5" customHeight="1">
      <c r="A59" s="110" t="s">
        <v>77</v>
      </c>
      <c r="B59" s="111"/>
      <c r="C59" s="112"/>
      <c r="D59" s="113" t="s">
        <v>93</v>
      </c>
      <c r="E59" s="113"/>
      <c r="F59" s="113"/>
      <c r="G59" s="113"/>
      <c r="H59" s="113"/>
      <c r="I59" s="114"/>
      <c r="J59" s="113" t="s">
        <v>94</v>
      </c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5">
        <f>'SO-05 - Rumburk - dopravn...'!J30</f>
        <v>0</v>
      </c>
      <c r="AH59" s="114"/>
      <c r="AI59" s="114"/>
      <c r="AJ59" s="114"/>
      <c r="AK59" s="114"/>
      <c r="AL59" s="114"/>
      <c r="AM59" s="114"/>
      <c r="AN59" s="115">
        <f>SUM(AG59,AT59)</f>
        <v>0</v>
      </c>
      <c r="AO59" s="114"/>
      <c r="AP59" s="114"/>
      <c r="AQ59" s="116" t="s">
        <v>80</v>
      </c>
      <c r="AR59" s="117"/>
      <c r="AS59" s="118">
        <v>0</v>
      </c>
      <c r="AT59" s="119">
        <f>ROUND(SUM(AV59:AW59),2)</f>
        <v>0</v>
      </c>
      <c r="AU59" s="120">
        <f>'SO-05 - Rumburk - dopravn...'!P87</f>
        <v>0</v>
      </c>
      <c r="AV59" s="119">
        <f>'SO-05 - Rumburk - dopravn...'!J33</f>
        <v>0</v>
      </c>
      <c r="AW59" s="119">
        <f>'SO-05 - Rumburk - dopravn...'!J34</f>
        <v>0</v>
      </c>
      <c r="AX59" s="119">
        <f>'SO-05 - Rumburk - dopravn...'!J35</f>
        <v>0</v>
      </c>
      <c r="AY59" s="119">
        <f>'SO-05 - Rumburk - dopravn...'!J36</f>
        <v>0</v>
      </c>
      <c r="AZ59" s="119">
        <f>'SO-05 - Rumburk - dopravn...'!F33</f>
        <v>0</v>
      </c>
      <c r="BA59" s="119">
        <f>'SO-05 - Rumburk - dopravn...'!F34</f>
        <v>0</v>
      </c>
      <c r="BB59" s="119">
        <f>'SO-05 - Rumburk - dopravn...'!F35</f>
        <v>0</v>
      </c>
      <c r="BC59" s="119">
        <f>'SO-05 - Rumburk - dopravn...'!F36</f>
        <v>0</v>
      </c>
      <c r="BD59" s="121">
        <f>'SO-05 - Rumburk - dopravn...'!F37</f>
        <v>0</v>
      </c>
      <c r="BE59" s="7"/>
      <c r="BT59" s="122" t="s">
        <v>81</v>
      </c>
      <c r="BV59" s="122" t="s">
        <v>75</v>
      </c>
      <c r="BW59" s="122" t="s">
        <v>95</v>
      </c>
      <c r="BX59" s="122" t="s">
        <v>5</v>
      </c>
      <c r="CL59" s="122" t="s">
        <v>19</v>
      </c>
      <c r="CM59" s="122" t="s">
        <v>83</v>
      </c>
    </row>
    <row r="60" s="7" customFormat="1" ht="24.75" customHeight="1">
      <c r="A60" s="110" t="s">
        <v>77</v>
      </c>
      <c r="B60" s="111"/>
      <c r="C60" s="112"/>
      <c r="D60" s="113" t="s">
        <v>96</v>
      </c>
      <c r="E60" s="113"/>
      <c r="F60" s="113"/>
      <c r="G60" s="113"/>
      <c r="H60" s="113"/>
      <c r="I60" s="114"/>
      <c r="J60" s="113" t="s">
        <v>97</v>
      </c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  <c r="AF60" s="113"/>
      <c r="AG60" s="115">
        <f>'SO-06 - Františkov nad Pl...'!J30</f>
        <v>0</v>
      </c>
      <c r="AH60" s="114"/>
      <c r="AI60" s="114"/>
      <c r="AJ60" s="114"/>
      <c r="AK60" s="114"/>
      <c r="AL60" s="114"/>
      <c r="AM60" s="114"/>
      <c r="AN60" s="115">
        <f>SUM(AG60,AT60)</f>
        <v>0</v>
      </c>
      <c r="AO60" s="114"/>
      <c r="AP60" s="114"/>
      <c r="AQ60" s="116" t="s">
        <v>80</v>
      </c>
      <c r="AR60" s="117"/>
      <c r="AS60" s="123">
        <v>0</v>
      </c>
      <c r="AT60" s="124">
        <f>ROUND(SUM(AV60:AW60),2)</f>
        <v>0</v>
      </c>
      <c r="AU60" s="125">
        <f>'SO-06 - Františkov nad Pl...'!P86</f>
        <v>0</v>
      </c>
      <c r="AV60" s="124">
        <f>'SO-06 - Františkov nad Pl...'!J33</f>
        <v>0</v>
      </c>
      <c r="AW60" s="124">
        <f>'SO-06 - Františkov nad Pl...'!J34</f>
        <v>0</v>
      </c>
      <c r="AX60" s="124">
        <f>'SO-06 - Františkov nad Pl...'!J35</f>
        <v>0</v>
      </c>
      <c r="AY60" s="124">
        <f>'SO-06 - Františkov nad Pl...'!J36</f>
        <v>0</v>
      </c>
      <c r="AZ60" s="124">
        <f>'SO-06 - Františkov nad Pl...'!F33</f>
        <v>0</v>
      </c>
      <c r="BA60" s="124">
        <f>'SO-06 - Františkov nad Pl...'!F34</f>
        <v>0</v>
      </c>
      <c r="BB60" s="124">
        <f>'SO-06 - Františkov nad Pl...'!F35</f>
        <v>0</v>
      </c>
      <c r="BC60" s="124">
        <f>'SO-06 - Františkov nad Pl...'!F36</f>
        <v>0</v>
      </c>
      <c r="BD60" s="126">
        <f>'SO-06 - Františkov nad Pl...'!F37</f>
        <v>0</v>
      </c>
      <c r="BE60" s="7"/>
      <c r="BT60" s="122" t="s">
        <v>81</v>
      </c>
      <c r="BV60" s="122" t="s">
        <v>75</v>
      </c>
      <c r="BW60" s="122" t="s">
        <v>98</v>
      </c>
      <c r="BX60" s="122" t="s">
        <v>5</v>
      </c>
      <c r="CL60" s="122" t="s">
        <v>19</v>
      </c>
      <c r="CM60" s="122" t="s">
        <v>83</v>
      </c>
    </row>
    <row r="61" s="2" customFormat="1" ht="30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43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</row>
    <row r="62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43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</row>
  </sheetData>
  <sheetProtection sheet="1" formatColumns="0" formatRows="0" objects="1" scenarios="1" spinCount="100000" saltValue="QtKgZvf6/IBFRidbna4uI5XYUnxId+8cHc22U/kUHPTup5Znhd8IVVAz/oNk0vlXIArVFq2jp/GmvrS4s74NCQ==" hashValue="MUzWyV/4AJ40s5CtIb2SN6Hp/aCyTwatoIHG1Z3WRQVrOXD+31h1ASg4zsgoSUnq+2IMRVvZobF4P4xOzUhcxw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-01 - Nové Sedlo u Lokt...'!C2" display="/"/>
    <hyperlink ref="A56" location="'SO-02 - Ohníč - dopravní ...'!C2" display="/"/>
    <hyperlink ref="A57" location="'SO-03 - Litoměřice dolní ...'!C2" display="/"/>
    <hyperlink ref="A58" location="'SO-04 - Velké Žernoseky -...'!C2" display="/"/>
    <hyperlink ref="A59" location="'SO-05 - Rumburk - dopravn...'!C2" display="/"/>
    <hyperlink ref="A60" location="'SO-06 - Františkov nad Pl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83</v>
      </c>
    </row>
    <row r="4" s="1" customFormat="1" ht="24.96" customHeight="1">
      <c r="B4" s="19"/>
      <c r="D4" s="129" t="s">
        <v>99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Obvod OŘ ÚL, PO/DK, lokální klim. v DK - akce BOZP 2022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100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101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102</v>
      </c>
      <c r="G12" s="37"/>
      <c r="H12" s="37"/>
      <c r="I12" s="131" t="s">
        <v>23</v>
      </c>
      <c r="J12" s="136" t="str">
        <f>'Rekapitulace stavby'!AN8</f>
        <v>5. 5. 2022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35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27</v>
      </c>
      <c r="F24" s="37"/>
      <c r="G24" s="37"/>
      <c r="H24" s="37"/>
      <c r="I24" s="131" t="s">
        <v>28</v>
      </c>
      <c r="J24" s="135" t="s">
        <v>36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37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39</v>
      </c>
      <c r="E30" s="37"/>
      <c r="F30" s="37"/>
      <c r="G30" s="37"/>
      <c r="H30" s="37"/>
      <c r="I30" s="37"/>
      <c r="J30" s="143">
        <f>ROUND(J84,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41</v>
      </c>
      <c r="G32" s="37"/>
      <c r="H32" s="37"/>
      <c r="I32" s="144" t="s">
        <v>40</v>
      </c>
      <c r="J32" s="144" t="s">
        <v>42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43</v>
      </c>
      <c r="E33" s="131" t="s">
        <v>44</v>
      </c>
      <c r="F33" s="146">
        <f>ROUND((SUM(BE84:BE158)),  2)</f>
        <v>0</v>
      </c>
      <c r="G33" s="37"/>
      <c r="H33" s="37"/>
      <c r="I33" s="147">
        <v>0.20999999999999999</v>
      </c>
      <c r="J33" s="146">
        <f>ROUND(((SUM(BE84:BE158))*I33),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45</v>
      </c>
      <c r="F34" s="146">
        <f>ROUND((SUM(BF84:BF158)),  2)</f>
        <v>0</v>
      </c>
      <c r="G34" s="37"/>
      <c r="H34" s="37"/>
      <c r="I34" s="147">
        <v>0.14999999999999999</v>
      </c>
      <c r="J34" s="146">
        <f>ROUND(((SUM(BF84:BF158))*I34),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46</v>
      </c>
      <c r="F35" s="146">
        <f>ROUND((SUM(BG84:BG158)),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47</v>
      </c>
      <c r="F36" s="146">
        <f>ROUND((SUM(BH84:BH158)),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48</v>
      </c>
      <c r="F37" s="146">
        <f>ROUND((SUM(BI84:BI158)),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49</v>
      </c>
      <c r="E39" s="150"/>
      <c r="F39" s="150"/>
      <c r="G39" s="151" t="s">
        <v>50</v>
      </c>
      <c r="H39" s="152" t="s">
        <v>51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103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Obvod OŘ ÚL, PO/DK, lokální klim. v DK - akce BOZP 2022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SO-01 - Nové Sedlo u Lokte - dopravní kancelář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Nové Sedlo u Lokte</v>
      </c>
      <c r="G52" s="39"/>
      <c r="H52" s="39"/>
      <c r="I52" s="31" t="s">
        <v>23</v>
      </c>
      <c r="J52" s="71" t="str">
        <f>IF(J12="","",J12)</f>
        <v>5. 5. 2022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104</v>
      </c>
      <c r="D57" s="161"/>
      <c r="E57" s="161"/>
      <c r="F57" s="161"/>
      <c r="G57" s="161"/>
      <c r="H57" s="161"/>
      <c r="I57" s="161"/>
      <c r="J57" s="162" t="s">
        <v>105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71</v>
      </c>
      <c r="D59" s="39"/>
      <c r="E59" s="39"/>
      <c r="F59" s="39"/>
      <c r="G59" s="39"/>
      <c r="H59" s="39"/>
      <c r="I59" s="39"/>
      <c r="J59" s="101">
        <f>J84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106</v>
      </c>
    </row>
    <row r="60" s="9" customFormat="1" ht="24.96" customHeight="1">
      <c r="A60" s="9"/>
      <c r="B60" s="164"/>
      <c r="C60" s="165"/>
      <c r="D60" s="166" t="s">
        <v>107</v>
      </c>
      <c r="E60" s="167"/>
      <c r="F60" s="167"/>
      <c r="G60" s="167"/>
      <c r="H60" s="167"/>
      <c r="I60" s="167"/>
      <c r="J60" s="168">
        <f>J85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108</v>
      </c>
      <c r="E61" s="173"/>
      <c r="F61" s="173"/>
      <c r="G61" s="173"/>
      <c r="H61" s="173"/>
      <c r="I61" s="173"/>
      <c r="J61" s="174">
        <f>J86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109</v>
      </c>
      <c r="E62" s="173"/>
      <c r="F62" s="173"/>
      <c r="G62" s="173"/>
      <c r="H62" s="173"/>
      <c r="I62" s="173"/>
      <c r="J62" s="174">
        <f>J125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4"/>
      <c r="C63" s="165"/>
      <c r="D63" s="166" t="s">
        <v>110</v>
      </c>
      <c r="E63" s="167"/>
      <c r="F63" s="167"/>
      <c r="G63" s="167"/>
      <c r="H63" s="167"/>
      <c r="I63" s="167"/>
      <c r="J63" s="168">
        <f>J154</f>
        <v>0</v>
      </c>
      <c r="K63" s="165"/>
      <c r="L63" s="16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0"/>
      <c r="C64" s="171"/>
      <c r="D64" s="172" t="s">
        <v>111</v>
      </c>
      <c r="E64" s="173"/>
      <c r="F64" s="173"/>
      <c r="G64" s="173"/>
      <c r="H64" s="173"/>
      <c r="I64" s="173"/>
      <c r="J64" s="174">
        <f>J155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112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59" t="str">
        <f>E7</f>
        <v>Obvod OŘ ÚL, PO/DK, lokální klim. v DK - akce BOZP 2022</v>
      </c>
      <c r="F74" s="31"/>
      <c r="G74" s="31"/>
      <c r="H74" s="31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100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68" t="str">
        <f>E9</f>
        <v>SO-01 - Nové Sedlo u Lokte - dopravní kancelář</v>
      </c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21</v>
      </c>
      <c r="D78" s="39"/>
      <c r="E78" s="39"/>
      <c r="F78" s="26" t="str">
        <f>F12</f>
        <v>Nové Sedlo u Lokte</v>
      </c>
      <c r="G78" s="39"/>
      <c r="H78" s="39"/>
      <c r="I78" s="31" t="s">
        <v>23</v>
      </c>
      <c r="J78" s="71" t="str">
        <f>IF(J12="","",J12)</f>
        <v>5. 5. 2022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25</v>
      </c>
      <c r="D80" s="39"/>
      <c r="E80" s="39"/>
      <c r="F80" s="26" t="str">
        <f>E15</f>
        <v>Správa železnic, státní organizace</v>
      </c>
      <c r="G80" s="39"/>
      <c r="H80" s="39"/>
      <c r="I80" s="31" t="s">
        <v>31</v>
      </c>
      <c r="J80" s="35" t="str">
        <f>E21</f>
        <v xml:space="preserve"> 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29</v>
      </c>
      <c r="D81" s="39"/>
      <c r="E81" s="39"/>
      <c r="F81" s="26" t="str">
        <f>IF(E18="","",E18)</f>
        <v>Vyplň údaj</v>
      </c>
      <c r="G81" s="39"/>
      <c r="H81" s="39"/>
      <c r="I81" s="31" t="s">
        <v>34</v>
      </c>
      <c r="J81" s="35" t="str">
        <f>E24</f>
        <v>Správa železnic, státní organizace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0.32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11" customFormat="1" ht="29.28" customHeight="1">
      <c r="A83" s="176"/>
      <c r="B83" s="177"/>
      <c r="C83" s="178" t="s">
        <v>113</v>
      </c>
      <c r="D83" s="179" t="s">
        <v>58</v>
      </c>
      <c r="E83" s="179" t="s">
        <v>54</v>
      </c>
      <c r="F83" s="179" t="s">
        <v>55</v>
      </c>
      <c r="G83" s="179" t="s">
        <v>114</v>
      </c>
      <c r="H83" s="179" t="s">
        <v>115</v>
      </c>
      <c r="I83" s="179" t="s">
        <v>116</v>
      </c>
      <c r="J83" s="179" t="s">
        <v>105</v>
      </c>
      <c r="K83" s="180" t="s">
        <v>117</v>
      </c>
      <c r="L83" s="181"/>
      <c r="M83" s="91" t="s">
        <v>19</v>
      </c>
      <c r="N83" s="92" t="s">
        <v>43</v>
      </c>
      <c r="O83" s="92" t="s">
        <v>118</v>
      </c>
      <c r="P83" s="92" t="s">
        <v>119</v>
      </c>
      <c r="Q83" s="92" t="s">
        <v>120</v>
      </c>
      <c r="R83" s="92" t="s">
        <v>121</v>
      </c>
      <c r="S83" s="92" t="s">
        <v>122</v>
      </c>
      <c r="T83" s="93" t="s">
        <v>123</v>
      </c>
      <c r="U83" s="176"/>
      <c r="V83" s="176"/>
      <c r="W83" s="176"/>
      <c r="X83" s="176"/>
      <c r="Y83" s="176"/>
      <c r="Z83" s="176"/>
      <c r="AA83" s="176"/>
      <c r="AB83" s="176"/>
      <c r="AC83" s="176"/>
      <c r="AD83" s="176"/>
      <c r="AE83" s="176"/>
    </row>
    <row r="84" s="2" customFormat="1" ht="22.8" customHeight="1">
      <c r="A84" s="37"/>
      <c r="B84" s="38"/>
      <c r="C84" s="98" t="s">
        <v>124</v>
      </c>
      <c r="D84" s="39"/>
      <c r="E84" s="39"/>
      <c r="F84" s="39"/>
      <c r="G84" s="39"/>
      <c r="H84" s="39"/>
      <c r="I84" s="39"/>
      <c r="J84" s="182">
        <f>BK84</f>
        <v>0</v>
      </c>
      <c r="K84" s="39"/>
      <c r="L84" s="43"/>
      <c r="M84" s="94"/>
      <c r="N84" s="183"/>
      <c r="O84" s="95"/>
      <c r="P84" s="184">
        <f>P85+P154</f>
        <v>0</v>
      </c>
      <c r="Q84" s="95"/>
      <c r="R84" s="184">
        <f>R85+R154</f>
        <v>0.066004999999999994</v>
      </c>
      <c r="S84" s="95"/>
      <c r="T84" s="185">
        <f>T85+T154</f>
        <v>0.020029999999999999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72</v>
      </c>
      <c r="AU84" s="16" t="s">
        <v>106</v>
      </c>
      <c r="BK84" s="186">
        <f>BK85+BK154</f>
        <v>0</v>
      </c>
    </row>
    <row r="85" s="12" customFormat="1" ht="25.92" customHeight="1">
      <c r="A85" s="12"/>
      <c r="B85" s="187"/>
      <c r="C85" s="188"/>
      <c r="D85" s="189" t="s">
        <v>72</v>
      </c>
      <c r="E85" s="190" t="s">
        <v>125</v>
      </c>
      <c r="F85" s="190" t="s">
        <v>126</v>
      </c>
      <c r="G85" s="188"/>
      <c r="H85" s="188"/>
      <c r="I85" s="191"/>
      <c r="J85" s="192">
        <f>BK85</f>
        <v>0</v>
      </c>
      <c r="K85" s="188"/>
      <c r="L85" s="193"/>
      <c r="M85" s="194"/>
      <c r="N85" s="195"/>
      <c r="O85" s="195"/>
      <c r="P85" s="196">
        <f>P86+P125</f>
        <v>0</v>
      </c>
      <c r="Q85" s="195"/>
      <c r="R85" s="196">
        <f>R86+R125</f>
        <v>0.066004999999999994</v>
      </c>
      <c r="S85" s="195"/>
      <c r="T85" s="197">
        <f>T86+T125</f>
        <v>0.020029999999999999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8" t="s">
        <v>83</v>
      </c>
      <c r="AT85" s="199" t="s">
        <v>72</v>
      </c>
      <c r="AU85" s="199" t="s">
        <v>73</v>
      </c>
      <c r="AY85" s="198" t="s">
        <v>127</v>
      </c>
      <c r="BK85" s="200">
        <f>BK86+BK125</f>
        <v>0</v>
      </c>
    </row>
    <row r="86" s="12" customFormat="1" ht="22.8" customHeight="1">
      <c r="A86" s="12"/>
      <c r="B86" s="187"/>
      <c r="C86" s="188"/>
      <c r="D86" s="189" t="s">
        <v>72</v>
      </c>
      <c r="E86" s="201" t="s">
        <v>128</v>
      </c>
      <c r="F86" s="201" t="s">
        <v>129</v>
      </c>
      <c r="G86" s="188"/>
      <c r="H86" s="188"/>
      <c r="I86" s="191"/>
      <c r="J86" s="202">
        <f>BK86</f>
        <v>0</v>
      </c>
      <c r="K86" s="188"/>
      <c r="L86" s="193"/>
      <c r="M86" s="194"/>
      <c r="N86" s="195"/>
      <c r="O86" s="195"/>
      <c r="P86" s="196">
        <f>SUM(P87:P124)</f>
        <v>0</v>
      </c>
      <c r="Q86" s="195"/>
      <c r="R86" s="196">
        <f>SUM(R87:R124)</f>
        <v>0.0081549999999999991</v>
      </c>
      <c r="S86" s="195"/>
      <c r="T86" s="197">
        <f>SUM(T87:T124)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8" t="s">
        <v>83</v>
      </c>
      <c r="AT86" s="199" t="s">
        <v>72</v>
      </c>
      <c r="AU86" s="199" t="s">
        <v>81</v>
      </c>
      <c r="AY86" s="198" t="s">
        <v>127</v>
      </c>
      <c r="BK86" s="200">
        <f>SUM(BK87:BK124)</f>
        <v>0</v>
      </c>
    </row>
    <row r="87" s="2" customFormat="1" ht="16.5" customHeight="1">
      <c r="A87" s="37"/>
      <c r="B87" s="38"/>
      <c r="C87" s="203" t="s">
        <v>81</v>
      </c>
      <c r="D87" s="203" t="s">
        <v>130</v>
      </c>
      <c r="E87" s="204" t="s">
        <v>131</v>
      </c>
      <c r="F87" s="205" t="s">
        <v>132</v>
      </c>
      <c r="G87" s="206" t="s">
        <v>133</v>
      </c>
      <c r="H87" s="207">
        <v>1</v>
      </c>
      <c r="I87" s="208"/>
      <c r="J87" s="209">
        <f>ROUND(I87*H87,2)</f>
        <v>0</v>
      </c>
      <c r="K87" s="205" t="s">
        <v>134</v>
      </c>
      <c r="L87" s="43"/>
      <c r="M87" s="210" t="s">
        <v>19</v>
      </c>
      <c r="N87" s="211" t="s">
        <v>44</v>
      </c>
      <c r="O87" s="83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4" t="s">
        <v>135</v>
      </c>
      <c r="AT87" s="214" t="s">
        <v>130</v>
      </c>
      <c r="AU87" s="214" t="s">
        <v>83</v>
      </c>
      <c r="AY87" s="16" t="s">
        <v>127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6" t="s">
        <v>81</v>
      </c>
      <c r="BK87" s="215">
        <f>ROUND(I87*H87,2)</f>
        <v>0</v>
      </c>
      <c r="BL87" s="16" t="s">
        <v>135</v>
      </c>
      <c r="BM87" s="214" t="s">
        <v>136</v>
      </c>
    </row>
    <row r="88" s="2" customFormat="1">
      <c r="A88" s="37"/>
      <c r="B88" s="38"/>
      <c r="C88" s="39"/>
      <c r="D88" s="216" t="s">
        <v>137</v>
      </c>
      <c r="E88" s="39"/>
      <c r="F88" s="217" t="s">
        <v>138</v>
      </c>
      <c r="G88" s="39"/>
      <c r="H88" s="39"/>
      <c r="I88" s="218"/>
      <c r="J88" s="39"/>
      <c r="K88" s="39"/>
      <c r="L88" s="43"/>
      <c r="M88" s="219"/>
      <c r="N88" s="220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137</v>
      </c>
      <c r="AU88" s="16" t="s">
        <v>83</v>
      </c>
    </row>
    <row r="89" s="2" customFormat="1" ht="16.5" customHeight="1">
      <c r="A89" s="37"/>
      <c r="B89" s="38"/>
      <c r="C89" s="221" t="s">
        <v>83</v>
      </c>
      <c r="D89" s="221" t="s">
        <v>139</v>
      </c>
      <c r="E89" s="222" t="s">
        <v>140</v>
      </c>
      <c r="F89" s="223" t="s">
        <v>141</v>
      </c>
      <c r="G89" s="224" t="s">
        <v>133</v>
      </c>
      <c r="H89" s="225">
        <v>1</v>
      </c>
      <c r="I89" s="226"/>
      <c r="J89" s="227">
        <f>ROUND(I89*H89,2)</f>
        <v>0</v>
      </c>
      <c r="K89" s="223" t="s">
        <v>134</v>
      </c>
      <c r="L89" s="228"/>
      <c r="M89" s="229" t="s">
        <v>19</v>
      </c>
      <c r="N89" s="230" t="s">
        <v>44</v>
      </c>
      <c r="O89" s="83"/>
      <c r="P89" s="212">
        <f>O89*H89</f>
        <v>0</v>
      </c>
      <c r="Q89" s="212">
        <v>6.9999999999999994E-05</v>
      </c>
      <c r="R89" s="212">
        <f>Q89*H89</f>
        <v>6.9999999999999994E-05</v>
      </c>
      <c r="S89" s="212">
        <v>0</v>
      </c>
      <c r="T89" s="213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4" t="s">
        <v>142</v>
      </c>
      <c r="AT89" s="214" t="s">
        <v>139</v>
      </c>
      <c r="AU89" s="214" t="s">
        <v>83</v>
      </c>
      <c r="AY89" s="16" t="s">
        <v>127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6" t="s">
        <v>81</v>
      </c>
      <c r="BK89" s="215">
        <f>ROUND(I89*H89,2)</f>
        <v>0</v>
      </c>
      <c r="BL89" s="16" t="s">
        <v>135</v>
      </c>
      <c r="BM89" s="214" t="s">
        <v>143</v>
      </c>
    </row>
    <row r="90" s="2" customFormat="1">
      <c r="A90" s="37"/>
      <c r="B90" s="38"/>
      <c r="C90" s="39"/>
      <c r="D90" s="216" t="s">
        <v>137</v>
      </c>
      <c r="E90" s="39"/>
      <c r="F90" s="217" t="s">
        <v>141</v>
      </c>
      <c r="G90" s="39"/>
      <c r="H90" s="39"/>
      <c r="I90" s="218"/>
      <c r="J90" s="39"/>
      <c r="K90" s="39"/>
      <c r="L90" s="43"/>
      <c r="M90" s="219"/>
      <c r="N90" s="220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137</v>
      </c>
      <c r="AU90" s="16" t="s">
        <v>83</v>
      </c>
    </row>
    <row r="91" s="2" customFormat="1" ht="24.15" customHeight="1">
      <c r="A91" s="37"/>
      <c r="B91" s="38"/>
      <c r="C91" s="221" t="s">
        <v>144</v>
      </c>
      <c r="D91" s="221" t="s">
        <v>139</v>
      </c>
      <c r="E91" s="222" t="s">
        <v>145</v>
      </c>
      <c r="F91" s="223" t="s">
        <v>146</v>
      </c>
      <c r="G91" s="224" t="s">
        <v>147</v>
      </c>
      <c r="H91" s="225">
        <v>2</v>
      </c>
      <c r="I91" s="226"/>
      <c r="J91" s="227">
        <f>ROUND(I91*H91,2)</f>
        <v>0</v>
      </c>
      <c r="K91" s="223" t="s">
        <v>134</v>
      </c>
      <c r="L91" s="228"/>
      <c r="M91" s="229" t="s">
        <v>19</v>
      </c>
      <c r="N91" s="230" t="s">
        <v>44</v>
      </c>
      <c r="O91" s="83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4" t="s">
        <v>142</v>
      </c>
      <c r="AT91" s="214" t="s">
        <v>139</v>
      </c>
      <c r="AU91" s="214" t="s">
        <v>83</v>
      </c>
      <c r="AY91" s="16" t="s">
        <v>127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6" t="s">
        <v>81</v>
      </c>
      <c r="BK91" s="215">
        <f>ROUND(I91*H91,2)</f>
        <v>0</v>
      </c>
      <c r="BL91" s="16" t="s">
        <v>135</v>
      </c>
      <c r="BM91" s="214" t="s">
        <v>148</v>
      </c>
    </row>
    <row r="92" s="2" customFormat="1">
      <c r="A92" s="37"/>
      <c r="B92" s="38"/>
      <c r="C92" s="39"/>
      <c r="D92" s="216" t="s">
        <v>137</v>
      </c>
      <c r="E92" s="39"/>
      <c r="F92" s="217" t="s">
        <v>146</v>
      </c>
      <c r="G92" s="39"/>
      <c r="H92" s="39"/>
      <c r="I92" s="218"/>
      <c r="J92" s="39"/>
      <c r="K92" s="39"/>
      <c r="L92" s="43"/>
      <c r="M92" s="219"/>
      <c r="N92" s="220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137</v>
      </c>
      <c r="AU92" s="16" t="s">
        <v>83</v>
      </c>
    </row>
    <row r="93" s="2" customFormat="1" ht="16.5" customHeight="1">
      <c r="A93" s="37"/>
      <c r="B93" s="38"/>
      <c r="C93" s="203" t="s">
        <v>149</v>
      </c>
      <c r="D93" s="203" t="s">
        <v>130</v>
      </c>
      <c r="E93" s="204" t="s">
        <v>150</v>
      </c>
      <c r="F93" s="205" t="s">
        <v>151</v>
      </c>
      <c r="G93" s="206" t="s">
        <v>133</v>
      </c>
      <c r="H93" s="207">
        <v>30</v>
      </c>
      <c r="I93" s="208"/>
      <c r="J93" s="209">
        <f>ROUND(I93*H93,2)</f>
        <v>0</v>
      </c>
      <c r="K93" s="205" t="s">
        <v>152</v>
      </c>
      <c r="L93" s="43"/>
      <c r="M93" s="210" t="s">
        <v>19</v>
      </c>
      <c r="N93" s="211" t="s">
        <v>44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135</v>
      </c>
      <c r="AT93" s="214" t="s">
        <v>130</v>
      </c>
      <c r="AU93" s="214" t="s">
        <v>83</v>
      </c>
      <c r="AY93" s="16" t="s">
        <v>127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81</v>
      </c>
      <c r="BK93" s="215">
        <f>ROUND(I93*H93,2)</f>
        <v>0</v>
      </c>
      <c r="BL93" s="16" t="s">
        <v>135</v>
      </c>
      <c r="BM93" s="214" t="s">
        <v>153</v>
      </c>
    </row>
    <row r="94" s="2" customFormat="1">
      <c r="A94" s="37"/>
      <c r="B94" s="38"/>
      <c r="C94" s="39"/>
      <c r="D94" s="216" t="s">
        <v>137</v>
      </c>
      <c r="E94" s="39"/>
      <c r="F94" s="217" t="s">
        <v>154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137</v>
      </c>
      <c r="AU94" s="16" t="s">
        <v>83</v>
      </c>
    </row>
    <row r="95" s="2" customFormat="1">
      <c r="A95" s="37"/>
      <c r="B95" s="38"/>
      <c r="C95" s="39"/>
      <c r="D95" s="231" t="s">
        <v>155</v>
      </c>
      <c r="E95" s="39"/>
      <c r="F95" s="232" t="s">
        <v>156</v>
      </c>
      <c r="G95" s="39"/>
      <c r="H95" s="39"/>
      <c r="I95" s="218"/>
      <c r="J95" s="39"/>
      <c r="K95" s="39"/>
      <c r="L95" s="43"/>
      <c r="M95" s="219"/>
      <c r="N95" s="220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155</v>
      </c>
      <c r="AU95" s="16" t="s">
        <v>83</v>
      </c>
    </row>
    <row r="96" s="2" customFormat="1" ht="16.5" customHeight="1">
      <c r="A96" s="37"/>
      <c r="B96" s="38"/>
      <c r="C96" s="221" t="s">
        <v>7</v>
      </c>
      <c r="D96" s="221" t="s">
        <v>139</v>
      </c>
      <c r="E96" s="222" t="s">
        <v>157</v>
      </c>
      <c r="F96" s="223" t="s">
        <v>158</v>
      </c>
      <c r="G96" s="224" t="s">
        <v>133</v>
      </c>
      <c r="H96" s="225">
        <v>34.5</v>
      </c>
      <c r="I96" s="226"/>
      <c r="J96" s="227">
        <f>ROUND(I96*H96,2)</f>
        <v>0</v>
      </c>
      <c r="K96" s="223" t="s">
        <v>134</v>
      </c>
      <c r="L96" s="228"/>
      <c r="M96" s="229" t="s">
        <v>19</v>
      </c>
      <c r="N96" s="230" t="s">
        <v>44</v>
      </c>
      <c r="O96" s="83"/>
      <c r="P96" s="212">
        <f>O96*H96</f>
        <v>0</v>
      </c>
      <c r="Q96" s="212">
        <v>0.00017000000000000001</v>
      </c>
      <c r="R96" s="212">
        <f>Q96*H96</f>
        <v>0.0058650000000000004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142</v>
      </c>
      <c r="AT96" s="214" t="s">
        <v>139</v>
      </c>
      <c r="AU96" s="214" t="s">
        <v>83</v>
      </c>
      <c r="AY96" s="16" t="s">
        <v>127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81</v>
      </c>
      <c r="BK96" s="215">
        <f>ROUND(I96*H96,2)</f>
        <v>0</v>
      </c>
      <c r="BL96" s="16" t="s">
        <v>135</v>
      </c>
      <c r="BM96" s="214" t="s">
        <v>159</v>
      </c>
    </row>
    <row r="97" s="2" customFormat="1">
      <c r="A97" s="37"/>
      <c r="B97" s="38"/>
      <c r="C97" s="39"/>
      <c r="D97" s="216" t="s">
        <v>137</v>
      </c>
      <c r="E97" s="39"/>
      <c r="F97" s="217" t="s">
        <v>158</v>
      </c>
      <c r="G97" s="39"/>
      <c r="H97" s="39"/>
      <c r="I97" s="218"/>
      <c r="J97" s="39"/>
      <c r="K97" s="39"/>
      <c r="L97" s="43"/>
      <c r="M97" s="219"/>
      <c r="N97" s="220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137</v>
      </c>
      <c r="AU97" s="16" t="s">
        <v>83</v>
      </c>
    </row>
    <row r="98" s="13" customFormat="1">
      <c r="A98" s="13"/>
      <c r="B98" s="233"/>
      <c r="C98" s="234"/>
      <c r="D98" s="216" t="s">
        <v>160</v>
      </c>
      <c r="E98" s="234"/>
      <c r="F98" s="235" t="s">
        <v>161</v>
      </c>
      <c r="G98" s="234"/>
      <c r="H98" s="236">
        <v>34.5</v>
      </c>
      <c r="I98" s="237"/>
      <c r="J98" s="234"/>
      <c r="K98" s="234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160</v>
      </c>
      <c r="AU98" s="242" t="s">
        <v>83</v>
      </c>
      <c r="AV98" s="13" t="s">
        <v>83</v>
      </c>
      <c r="AW98" s="13" t="s">
        <v>4</v>
      </c>
      <c r="AX98" s="13" t="s">
        <v>81</v>
      </c>
      <c r="AY98" s="242" t="s">
        <v>127</v>
      </c>
    </row>
    <row r="99" s="2" customFormat="1" ht="16.5" customHeight="1">
      <c r="A99" s="37"/>
      <c r="B99" s="38"/>
      <c r="C99" s="203" t="s">
        <v>162</v>
      </c>
      <c r="D99" s="203" t="s">
        <v>130</v>
      </c>
      <c r="E99" s="204" t="s">
        <v>163</v>
      </c>
      <c r="F99" s="205" t="s">
        <v>164</v>
      </c>
      <c r="G99" s="206" t="s">
        <v>165</v>
      </c>
      <c r="H99" s="207">
        <v>7</v>
      </c>
      <c r="I99" s="208"/>
      <c r="J99" s="209">
        <f>ROUND(I99*H99,2)</f>
        <v>0</v>
      </c>
      <c r="K99" s="205" t="s">
        <v>152</v>
      </c>
      <c r="L99" s="43"/>
      <c r="M99" s="210" t="s">
        <v>19</v>
      </c>
      <c r="N99" s="211" t="s">
        <v>44</v>
      </c>
      <c r="O99" s="83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4" t="s">
        <v>135</v>
      </c>
      <c r="AT99" s="214" t="s">
        <v>130</v>
      </c>
      <c r="AU99" s="214" t="s">
        <v>83</v>
      </c>
      <c r="AY99" s="16" t="s">
        <v>127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6" t="s">
        <v>81</v>
      </c>
      <c r="BK99" s="215">
        <f>ROUND(I99*H99,2)</f>
        <v>0</v>
      </c>
      <c r="BL99" s="16" t="s">
        <v>135</v>
      </c>
      <c r="BM99" s="214" t="s">
        <v>166</v>
      </c>
    </row>
    <row r="100" s="2" customFormat="1">
      <c r="A100" s="37"/>
      <c r="B100" s="38"/>
      <c r="C100" s="39"/>
      <c r="D100" s="216" t="s">
        <v>137</v>
      </c>
      <c r="E100" s="39"/>
      <c r="F100" s="217" t="s">
        <v>167</v>
      </c>
      <c r="G100" s="39"/>
      <c r="H100" s="39"/>
      <c r="I100" s="218"/>
      <c r="J100" s="39"/>
      <c r="K100" s="39"/>
      <c r="L100" s="43"/>
      <c r="M100" s="219"/>
      <c r="N100" s="220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137</v>
      </c>
      <c r="AU100" s="16" t="s">
        <v>83</v>
      </c>
    </row>
    <row r="101" s="2" customFormat="1">
      <c r="A101" s="37"/>
      <c r="B101" s="38"/>
      <c r="C101" s="39"/>
      <c r="D101" s="231" t="s">
        <v>155</v>
      </c>
      <c r="E101" s="39"/>
      <c r="F101" s="232" t="s">
        <v>168</v>
      </c>
      <c r="G101" s="39"/>
      <c r="H101" s="39"/>
      <c r="I101" s="218"/>
      <c r="J101" s="39"/>
      <c r="K101" s="39"/>
      <c r="L101" s="43"/>
      <c r="M101" s="219"/>
      <c r="N101" s="220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155</v>
      </c>
      <c r="AU101" s="16" t="s">
        <v>83</v>
      </c>
    </row>
    <row r="102" s="2" customFormat="1" ht="16.5" customHeight="1">
      <c r="A102" s="37"/>
      <c r="B102" s="38"/>
      <c r="C102" s="203" t="s">
        <v>169</v>
      </c>
      <c r="D102" s="203" t="s">
        <v>130</v>
      </c>
      <c r="E102" s="204" t="s">
        <v>170</v>
      </c>
      <c r="F102" s="205" t="s">
        <v>171</v>
      </c>
      <c r="G102" s="206" t="s">
        <v>165</v>
      </c>
      <c r="H102" s="207">
        <v>1</v>
      </c>
      <c r="I102" s="208"/>
      <c r="J102" s="209">
        <f>ROUND(I102*H102,2)</f>
        <v>0</v>
      </c>
      <c r="K102" s="205" t="s">
        <v>152</v>
      </c>
      <c r="L102" s="43"/>
      <c r="M102" s="210" t="s">
        <v>19</v>
      </c>
      <c r="N102" s="211" t="s">
        <v>44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135</v>
      </c>
      <c r="AT102" s="214" t="s">
        <v>130</v>
      </c>
      <c r="AU102" s="214" t="s">
        <v>83</v>
      </c>
      <c r="AY102" s="16" t="s">
        <v>127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81</v>
      </c>
      <c r="BK102" s="215">
        <f>ROUND(I102*H102,2)</f>
        <v>0</v>
      </c>
      <c r="BL102" s="16" t="s">
        <v>135</v>
      </c>
      <c r="BM102" s="214" t="s">
        <v>172</v>
      </c>
    </row>
    <row r="103" s="2" customFormat="1">
      <c r="A103" s="37"/>
      <c r="B103" s="38"/>
      <c r="C103" s="39"/>
      <c r="D103" s="216" t="s">
        <v>137</v>
      </c>
      <c r="E103" s="39"/>
      <c r="F103" s="217" t="s">
        <v>173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137</v>
      </c>
      <c r="AU103" s="16" t="s">
        <v>83</v>
      </c>
    </row>
    <row r="104" s="2" customFormat="1">
      <c r="A104" s="37"/>
      <c r="B104" s="38"/>
      <c r="C104" s="39"/>
      <c r="D104" s="231" t="s">
        <v>155</v>
      </c>
      <c r="E104" s="39"/>
      <c r="F104" s="232" t="s">
        <v>174</v>
      </c>
      <c r="G104" s="39"/>
      <c r="H104" s="39"/>
      <c r="I104" s="218"/>
      <c r="J104" s="39"/>
      <c r="K104" s="39"/>
      <c r="L104" s="43"/>
      <c r="M104" s="219"/>
      <c r="N104" s="220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155</v>
      </c>
      <c r="AU104" s="16" t="s">
        <v>83</v>
      </c>
    </row>
    <row r="105" s="2" customFormat="1" ht="16.5" customHeight="1">
      <c r="A105" s="37"/>
      <c r="B105" s="38"/>
      <c r="C105" s="221" t="s">
        <v>175</v>
      </c>
      <c r="D105" s="221" t="s">
        <v>139</v>
      </c>
      <c r="E105" s="222" t="s">
        <v>176</v>
      </c>
      <c r="F105" s="223" t="s">
        <v>177</v>
      </c>
      <c r="G105" s="224" t="s">
        <v>165</v>
      </c>
      <c r="H105" s="225">
        <v>1</v>
      </c>
      <c r="I105" s="226"/>
      <c r="J105" s="227">
        <f>ROUND(I105*H105,2)</f>
        <v>0</v>
      </c>
      <c r="K105" s="223" t="s">
        <v>152</v>
      </c>
      <c r="L105" s="228"/>
      <c r="M105" s="229" t="s">
        <v>19</v>
      </c>
      <c r="N105" s="230" t="s">
        <v>44</v>
      </c>
      <c r="O105" s="83"/>
      <c r="P105" s="212">
        <f>O105*H105</f>
        <v>0</v>
      </c>
      <c r="Q105" s="212">
        <v>0.00142</v>
      </c>
      <c r="R105" s="212">
        <f>Q105*H105</f>
        <v>0.00142</v>
      </c>
      <c r="S105" s="212">
        <v>0</v>
      </c>
      <c r="T105" s="213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4" t="s">
        <v>142</v>
      </c>
      <c r="AT105" s="214" t="s">
        <v>139</v>
      </c>
      <c r="AU105" s="214" t="s">
        <v>83</v>
      </c>
      <c r="AY105" s="16" t="s">
        <v>127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6" t="s">
        <v>81</v>
      </c>
      <c r="BK105" s="215">
        <f>ROUND(I105*H105,2)</f>
        <v>0</v>
      </c>
      <c r="BL105" s="16" t="s">
        <v>135</v>
      </c>
      <c r="BM105" s="214" t="s">
        <v>178</v>
      </c>
    </row>
    <row r="106" s="2" customFormat="1">
      <c r="A106" s="37"/>
      <c r="B106" s="38"/>
      <c r="C106" s="39"/>
      <c r="D106" s="216" t="s">
        <v>137</v>
      </c>
      <c r="E106" s="39"/>
      <c r="F106" s="217" t="s">
        <v>177</v>
      </c>
      <c r="G106" s="39"/>
      <c r="H106" s="39"/>
      <c r="I106" s="218"/>
      <c r="J106" s="39"/>
      <c r="K106" s="39"/>
      <c r="L106" s="43"/>
      <c r="M106" s="219"/>
      <c r="N106" s="220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137</v>
      </c>
      <c r="AU106" s="16" t="s">
        <v>83</v>
      </c>
    </row>
    <row r="107" s="2" customFormat="1" ht="16.5" customHeight="1">
      <c r="A107" s="37"/>
      <c r="B107" s="38"/>
      <c r="C107" s="203" t="s">
        <v>179</v>
      </c>
      <c r="D107" s="203" t="s">
        <v>130</v>
      </c>
      <c r="E107" s="204" t="s">
        <v>180</v>
      </c>
      <c r="F107" s="205" t="s">
        <v>181</v>
      </c>
      <c r="G107" s="206" t="s">
        <v>165</v>
      </c>
      <c r="H107" s="207">
        <v>6</v>
      </c>
      <c r="I107" s="208"/>
      <c r="J107" s="209">
        <f>ROUND(I107*H107,2)</f>
        <v>0</v>
      </c>
      <c r="K107" s="205" t="s">
        <v>134</v>
      </c>
      <c r="L107" s="43"/>
      <c r="M107" s="210" t="s">
        <v>19</v>
      </c>
      <c r="N107" s="211" t="s">
        <v>44</v>
      </c>
      <c r="O107" s="83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135</v>
      </c>
      <c r="AT107" s="214" t="s">
        <v>130</v>
      </c>
      <c r="AU107" s="214" t="s">
        <v>83</v>
      </c>
      <c r="AY107" s="16" t="s">
        <v>127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81</v>
      </c>
      <c r="BK107" s="215">
        <f>ROUND(I107*H107,2)</f>
        <v>0</v>
      </c>
      <c r="BL107" s="16" t="s">
        <v>135</v>
      </c>
      <c r="BM107" s="214" t="s">
        <v>182</v>
      </c>
    </row>
    <row r="108" s="2" customFormat="1">
      <c r="A108" s="37"/>
      <c r="B108" s="38"/>
      <c r="C108" s="39"/>
      <c r="D108" s="216" t="s">
        <v>137</v>
      </c>
      <c r="E108" s="39"/>
      <c r="F108" s="217" t="s">
        <v>183</v>
      </c>
      <c r="G108" s="39"/>
      <c r="H108" s="39"/>
      <c r="I108" s="218"/>
      <c r="J108" s="39"/>
      <c r="K108" s="39"/>
      <c r="L108" s="43"/>
      <c r="M108" s="219"/>
      <c r="N108" s="220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137</v>
      </c>
      <c r="AU108" s="16" t="s">
        <v>83</v>
      </c>
    </row>
    <row r="109" s="2" customFormat="1" ht="16.5" customHeight="1">
      <c r="A109" s="37"/>
      <c r="B109" s="38"/>
      <c r="C109" s="203" t="s">
        <v>184</v>
      </c>
      <c r="D109" s="203" t="s">
        <v>130</v>
      </c>
      <c r="E109" s="204" t="s">
        <v>185</v>
      </c>
      <c r="F109" s="205" t="s">
        <v>186</v>
      </c>
      <c r="G109" s="206" t="s">
        <v>165</v>
      </c>
      <c r="H109" s="207">
        <v>2</v>
      </c>
      <c r="I109" s="208"/>
      <c r="J109" s="209">
        <f>ROUND(I109*H109,2)</f>
        <v>0</v>
      </c>
      <c r="K109" s="205" t="s">
        <v>134</v>
      </c>
      <c r="L109" s="43"/>
      <c r="M109" s="210" t="s">
        <v>19</v>
      </c>
      <c r="N109" s="211" t="s">
        <v>44</v>
      </c>
      <c r="O109" s="83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4" t="s">
        <v>135</v>
      </c>
      <c r="AT109" s="214" t="s">
        <v>130</v>
      </c>
      <c r="AU109" s="214" t="s">
        <v>83</v>
      </c>
      <c r="AY109" s="16" t="s">
        <v>127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6" t="s">
        <v>81</v>
      </c>
      <c r="BK109" s="215">
        <f>ROUND(I109*H109,2)</f>
        <v>0</v>
      </c>
      <c r="BL109" s="16" t="s">
        <v>135</v>
      </c>
      <c r="BM109" s="214" t="s">
        <v>187</v>
      </c>
    </row>
    <row r="110" s="2" customFormat="1">
      <c r="A110" s="37"/>
      <c r="B110" s="38"/>
      <c r="C110" s="39"/>
      <c r="D110" s="216" t="s">
        <v>137</v>
      </c>
      <c r="E110" s="39"/>
      <c r="F110" s="217" t="s">
        <v>188</v>
      </c>
      <c r="G110" s="39"/>
      <c r="H110" s="39"/>
      <c r="I110" s="218"/>
      <c r="J110" s="39"/>
      <c r="K110" s="39"/>
      <c r="L110" s="43"/>
      <c r="M110" s="219"/>
      <c r="N110" s="220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137</v>
      </c>
      <c r="AU110" s="16" t="s">
        <v>83</v>
      </c>
    </row>
    <row r="111" s="2" customFormat="1" ht="16.5" customHeight="1">
      <c r="A111" s="37"/>
      <c r="B111" s="38"/>
      <c r="C111" s="221" t="s">
        <v>189</v>
      </c>
      <c r="D111" s="221" t="s">
        <v>139</v>
      </c>
      <c r="E111" s="222" t="s">
        <v>190</v>
      </c>
      <c r="F111" s="223" t="s">
        <v>191</v>
      </c>
      <c r="G111" s="224" t="s">
        <v>165</v>
      </c>
      <c r="H111" s="225">
        <v>1</v>
      </c>
      <c r="I111" s="226"/>
      <c r="J111" s="227">
        <f>ROUND(I111*H111,2)</f>
        <v>0</v>
      </c>
      <c r="K111" s="223" t="s">
        <v>152</v>
      </c>
      <c r="L111" s="228"/>
      <c r="M111" s="229" t="s">
        <v>19</v>
      </c>
      <c r="N111" s="230" t="s">
        <v>44</v>
      </c>
      <c r="O111" s="83"/>
      <c r="P111" s="212">
        <f>O111*H111</f>
        <v>0</v>
      </c>
      <c r="Q111" s="212">
        <v>0.00040000000000000002</v>
      </c>
      <c r="R111" s="212">
        <f>Q111*H111</f>
        <v>0.00040000000000000002</v>
      </c>
      <c r="S111" s="212">
        <v>0</v>
      </c>
      <c r="T111" s="213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4" t="s">
        <v>142</v>
      </c>
      <c r="AT111" s="214" t="s">
        <v>139</v>
      </c>
      <c r="AU111" s="214" t="s">
        <v>83</v>
      </c>
      <c r="AY111" s="16" t="s">
        <v>127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6" t="s">
        <v>81</v>
      </c>
      <c r="BK111" s="215">
        <f>ROUND(I111*H111,2)</f>
        <v>0</v>
      </c>
      <c r="BL111" s="16" t="s">
        <v>135</v>
      </c>
      <c r="BM111" s="214" t="s">
        <v>192</v>
      </c>
    </row>
    <row r="112" s="2" customFormat="1">
      <c r="A112" s="37"/>
      <c r="B112" s="38"/>
      <c r="C112" s="39"/>
      <c r="D112" s="216" t="s">
        <v>137</v>
      </c>
      <c r="E112" s="39"/>
      <c r="F112" s="217" t="s">
        <v>191</v>
      </c>
      <c r="G112" s="39"/>
      <c r="H112" s="39"/>
      <c r="I112" s="218"/>
      <c r="J112" s="39"/>
      <c r="K112" s="39"/>
      <c r="L112" s="43"/>
      <c r="M112" s="219"/>
      <c r="N112" s="220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137</v>
      </c>
      <c r="AU112" s="16" t="s">
        <v>83</v>
      </c>
    </row>
    <row r="113" s="2" customFormat="1" ht="16.5" customHeight="1">
      <c r="A113" s="37"/>
      <c r="B113" s="38"/>
      <c r="C113" s="221" t="s">
        <v>193</v>
      </c>
      <c r="D113" s="221" t="s">
        <v>139</v>
      </c>
      <c r="E113" s="222" t="s">
        <v>194</v>
      </c>
      <c r="F113" s="223" t="s">
        <v>195</v>
      </c>
      <c r="G113" s="224" t="s">
        <v>165</v>
      </c>
      <c r="H113" s="225">
        <v>1</v>
      </c>
      <c r="I113" s="226"/>
      <c r="J113" s="227">
        <f>ROUND(I113*H113,2)</f>
        <v>0</v>
      </c>
      <c r="K113" s="223" t="s">
        <v>152</v>
      </c>
      <c r="L113" s="228"/>
      <c r="M113" s="229" t="s">
        <v>19</v>
      </c>
      <c r="N113" s="230" t="s">
        <v>44</v>
      </c>
      <c r="O113" s="83"/>
      <c r="P113" s="212">
        <f>O113*H113</f>
        <v>0</v>
      </c>
      <c r="Q113" s="212">
        <v>0.00040000000000000002</v>
      </c>
      <c r="R113" s="212">
        <f>Q113*H113</f>
        <v>0.00040000000000000002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142</v>
      </c>
      <c r="AT113" s="214" t="s">
        <v>139</v>
      </c>
      <c r="AU113" s="214" t="s">
        <v>83</v>
      </c>
      <c r="AY113" s="16" t="s">
        <v>127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81</v>
      </c>
      <c r="BK113" s="215">
        <f>ROUND(I113*H113,2)</f>
        <v>0</v>
      </c>
      <c r="BL113" s="16" t="s">
        <v>135</v>
      </c>
      <c r="BM113" s="214" t="s">
        <v>196</v>
      </c>
    </row>
    <row r="114" s="2" customFormat="1">
      <c r="A114" s="37"/>
      <c r="B114" s="38"/>
      <c r="C114" s="39"/>
      <c r="D114" s="216" t="s">
        <v>137</v>
      </c>
      <c r="E114" s="39"/>
      <c r="F114" s="217" t="s">
        <v>195</v>
      </c>
      <c r="G114" s="39"/>
      <c r="H114" s="39"/>
      <c r="I114" s="218"/>
      <c r="J114" s="39"/>
      <c r="K114" s="39"/>
      <c r="L114" s="43"/>
      <c r="M114" s="219"/>
      <c r="N114" s="220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137</v>
      </c>
      <c r="AU114" s="16" t="s">
        <v>83</v>
      </c>
    </row>
    <row r="115" s="2" customFormat="1" ht="16.5" customHeight="1">
      <c r="A115" s="37"/>
      <c r="B115" s="38"/>
      <c r="C115" s="203" t="s">
        <v>197</v>
      </c>
      <c r="D115" s="203" t="s">
        <v>130</v>
      </c>
      <c r="E115" s="204" t="s">
        <v>198</v>
      </c>
      <c r="F115" s="205" t="s">
        <v>199</v>
      </c>
      <c r="G115" s="206" t="s">
        <v>165</v>
      </c>
      <c r="H115" s="207">
        <v>1</v>
      </c>
      <c r="I115" s="208"/>
      <c r="J115" s="209">
        <f>ROUND(I115*H115,2)</f>
        <v>0</v>
      </c>
      <c r="K115" s="205" t="s">
        <v>152</v>
      </c>
      <c r="L115" s="43"/>
      <c r="M115" s="210" t="s">
        <v>19</v>
      </c>
      <c r="N115" s="211" t="s">
        <v>44</v>
      </c>
      <c r="O115" s="83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4" t="s">
        <v>135</v>
      </c>
      <c r="AT115" s="214" t="s">
        <v>130</v>
      </c>
      <c r="AU115" s="214" t="s">
        <v>83</v>
      </c>
      <c r="AY115" s="16" t="s">
        <v>127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6" t="s">
        <v>81</v>
      </c>
      <c r="BK115" s="215">
        <f>ROUND(I115*H115,2)</f>
        <v>0</v>
      </c>
      <c r="BL115" s="16" t="s">
        <v>135</v>
      </c>
      <c r="BM115" s="214" t="s">
        <v>200</v>
      </c>
    </row>
    <row r="116" s="2" customFormat="1">
      <c r="A116" s="37"/>
      <c r="B116" s="38"/>
      <c r="C116" s="39"/>
      <c r="D116" s="216" t="s">
        <v>137</v>
      </c>
      <c r="E116" s="39"/>
      <c r="F116" s="217" t="s">
        <v>201</v>
      </c>
      <c r="G116" s="39"/>
      <c r="H116" s="39"/>
      <c r="I116" s="218"/>
      <c r="J116" s="39"/>
      <c r="K116" s="39"/>
      <c r="L116" s="43"/>
      <c r="M116" s="219"/>
      <c r="N116" s="220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137</v>
      </c>
      <c r="AU116" s="16" t="s">
        <v>83</v>
      </c>
    </row>
    <row r="117" s="2" customFormat="1">
      <c r="A117" s="37"/>
      <c r="B117" s="38"/>
      <c r="C117" s="39"/>
      <c r="D117" s="231" t="s">
        <v>155</v>
      </c>
      <c r="E117" s="39"/>
      <c r="F117" s="232" t="s">
        <v>202</v>
      </c>
      <c r="G117" s="39"/>
      <c r="H117" s="39"/>
      <c r="I117" s="218"/>
      <c r="J117" s="39"/>
      <c r="K117" s="39"/>
      <c r="L117" s="43"/>
      <c r="M117" s="219"/>
      <c r="N117" s="220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155</v>
      </c>
      <c r="AU117" s="16" t="s">
        <v>83</v>
      </c>
    </row>
    <row r="118" s="2" customFormat="1" ht="16.5" customHeight="1">
      <c r="A118" s="37"/>
      <c r="B118" s="38"/>
      <c r="C118" s="221" t="s">
        <v>203</v>
      </c>
      <c r="D118" s="221" t="s">
        <v>139</v>
      </c>
      <c r="E118" s="222" t="s">
        <v>204</v>
      </c>
      <c r="F118" s="223" t="s">
        <v>205</v>
      </c>
      <c r="G118" s="224" t="s">
        <v>165</v>
      </c>
      <c r="H118" s="225">
        <v>1</v>
      </c>
      <c r="I118" s="226"/>
      <c r="J118" s="227">
        <f>ROUND(I118*H118,2)</f>
        <v>0</v>
      </c>
      <c r="K118" s="223" t="s">
        <v>19</v>
      </c>
      <c r="L118" s="228"/>
      <c r="M118" s="229" t="s">
        <v>19</v>
      </c>
      <c r="N118" s="230" t="s">
        <v>44</v>
      </c>
      <c r="O118" s="83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142</v>
      </c>
      <c r="AT118" s="214" t="s">
        <v>139</v>
      </c>
      <c r="AU118" s="214" t="s">
        <v>83</v>
      </c>
      <c r="AY118" s="16" t="s">
        <v>127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81</v>
      </c>
      <c r="BK118" s="215">
        <f>ROUND(I118*H118,2)</f>
        <v>0</v>
      </c>
      <c r="BL118" s="16" t="s">
        <v>135</v>
      </c>
      <c r="BM118" s="214" t="s">
        <v>206</v>
      </c>
    </row>
    <row r="119" s="2" customFormat="1">
      <c r="A119" s="37"/>
      <c r="B119" s="38"/>
      <c r="C119" s="39"/>
      <c r="D119" s="216" t="s">
        <v>137</v>
      </c>
      <c r="E119" s="39"/>
      <c r="F119" s="217" t="s">
        <v>205</v>
      </c>
      <c r="G119" s="39"/>
      <c r="H119" s="39"/>
      <c r="I119" s="218"/>
      <c r="J119" s="39"/>
      <c r="K119" s="39"/>
      <c r="L119" s="43"/>
      <c r="M119" s="219"/>
      <c r="N119" s="220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137</v>
      </c>
      <c r="AU119" s="16" t="s">
        <v>83</v>
      </c>
    </row>
    <row r="120" s="2" customFormat="1" ht="16.5" customHeight="1">
      <c r="A120" s="37"/>
      <c r="B120" s="38"/>
      <c r="C120" s="203" t="s">
        <v>207</v>
      </c>
      <c r="D120" s="203" t="s">
        <v>130</v>
      </c>
      <c r="E120" s="204" t="s">
        <v>208</v>
      </c>
      <c r="F120" s="205" t="s">
        <v>209</v>
      </c>
      <c r="G120" s="206" t="s">
        <v>165</v>
      </c>
      <c r="H120" s="207">
        <v>1</v>
      </c>
      <c r="I120" s="208"/>
      <c r="J120" s="209">
        <f>ROUND(I120*H120,2)</f>
        <v>0</v>
      </c>
      <c r="K120" s="205" t="s">
        <v>19</v>
      </c>
      <c r="L120" s="43"/>
      <c r="M120" s="210" t="s">
        <v>19</v>
      </c>
      <c r="N120" s="211" t="s">
        <v>44</v>
      </c>
      <c r="O120" s="83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135</v>
      </c>
      <c r="AT120" s="214" t="s">
        <v>130</v>
      </c>
      <c r="AU120" s="214" t="s">
        <v>83</v>
      </c>
      <c r="AY120" s="16" t="s">
        <v>127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81</v>
      </c>
      <c r="BK120" s="215">
        <f>ROUND(I120*H120,2)</f>
        <v>0</v>
      </c>
      <c r="BL120" s="16" t="s">
        <v>135</v>
      </c>
      <c r="BM120" s="214" t="s">
        <v>210</v>
      </c>
    </row>
    <row r="121" s="2" customFormat="1">
      <c r="A121" s="37"/>
      <c r="B121" s="38"/>
      <c r="C121" s="39"/>
      <c r="D121" s="216" t="s">
        <v>137</v>
      </c>
      <c r="E121" s="39"/>
      <c r="F121" s="217" t="s">
        <v>209</v>
      </c>
      <c r="G121" s="39"/>
      <c r="H121" s="39"/>
      <c r="I121" s="218"/>
      <c r="J121" s="39"/>
      <c r="K121" s="39"/>
      <c r="L121" s="43"/>
      <c r="M121" s="219"/>
      <c r="N121" s="220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137</v>
      </c>
      <c r="AU121" s="16" t="s">
        <v>83</v>
      </c>
    </row>
    <row r="122" s="2" customFormat="1">
      <c r="A122" s="37"/>
      <c r="B122" s="38"/>
      <c r="C122" s="39"/>
      <c r="D122" s="216" t="s">
        <v>211</v>
      </c>
      <c r="E122" s="39"/>
      <c r="F122" s="243" t="s">
        <v>212</v>
      </c>
      <c r="G122" s="39"/>
      <c r="H122" s="39"/>
      <c r="I122" s="218"/>
      <c r="J122" s="39"/>
      <c r="K122" s="39"/>
      <c r="L122" s="43"/>
      <c r="M122" s="219"/>
      <c r="N122" s="220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211</v>
      </c>
      <c r="AU122" s="16" t="s">
        <v>83</v>
      </c>
    </row>
    <row r="123" s="2" customFormat="1" ht="16.5" customHeight="1">
      <c r="A123" s="37"/>
      <c r="B123" s="38"/>
      <c r="C123" s="203" t="s">
        <v>213</v>
      </c>
      <c r="D123" s="203" t="s">
        <v>130</v>
      </c>
      <c r="E123" s="204" t="s">
        <v>214</v>
      </c>
      <c r="F123" s="205" t="s">
        <v>215</v>
      </c>
      <c r="G123" s="206" t="s">
        <v>216</v>
      </c>
      <c r="H123" s="207">
        <v>0.0080000000000000002</v>
      </c>
      <c r="I123" s="208"/>
      <c r="J123" s="209">
        <f>ROUND(I123*H123,2)</f>
        <v>0</v>
      </c>
      <c r="K123" s="205" t="s">
        <v>134</v>
      </c>
      <c r="L123" s="43"/>
      <c r="M123" s="210" t="s">
        <v>19</v>
      </c>
      <c r="N123" s="211" t="s">
        <v>44</v>
      </c>
      <c r="O123" s="83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135</v>
      </c>
      <c r="AT123" s="214" t="s">
        <v>130</v>
      </c>
      <c r="AU123" s="214" t="s">
        <v>83</v>
      </c>
      <c r="AY123" s="16" t="s">
        <v>127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81</v>
      </c>
      <c r="BK123" s="215">
        <f>ROUND(I123*H123,2)</f>
        <v>0</v>
      </c>
      <c r="BL123" s="16" t="s">
        <v>135</v>
      </c>
      <c r="BM123" s="214" t="s">
        <v>217</v>
      </c>
    </row>
    <row r="124" s="2" customFormat="1">
      <c r="A124" s="37"/>
      <c r="B124" s="38"/>
      <c r="C124" s="39"/>
      <c r="D124" s="216" t="s">
        <v>137</v>
      </c>
      <c r="E124" s="39"/>
      <c r="F124" s="217" t="s">
        <v>218</v>
      </c>
      <c r="G124" s="39"/>
      <c r="H124" s="39"/>
      <c r="I124" s="218"/>
      <c r="J124" s="39"/>
      <c r="K124" s="39"/>
      <c r="L124" s="43"/>
      <c r="M124" s="219"/>
      <c r="N124" s="220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137</v>
      </c>
      <c r="AU124" s="16" t="s">
        <v>83</v>
      </c>
    </row>
    <row r="125" s="12" customFormat="1" ht="22.8" customHeight="1">
      <c r="A125" s="12"/>
      <c r="B125" s="187"/>
      <c r="C125" s="188"/>
      <c r="D125" s="189" t="s">
        <v>72</v>
      </c>
      <c r="E125" s="201" t="s">
        <v>219</v>
      </c>
      <c r="F125" s="201" t="s">
        <v>220</v>
      </c>
      <c r="G125" s="188"/>
      <c r="H125" s="188"/>
      <c r="I125" s="191"/>
      <c r="J125" s="202">
        <f>BK125</f>
        <v>0</v>
      </c>
      <c r="K125" s="188"/>
      <c r="L125" s="193"/>
      <c r="M125" s="194"/>
      <c r="N125" s="195"/>
      <c r="O125" s="195"/>
      <c r="P125" s="196">
        <f>SUM(P126:P153)</f>
        <v>0</v>
      </c>
      <c r="Q125" s="195"/>
      <c r="R125" s="196">
        <f>SUM(R126:R153)</f>
        <v>0.057849999999999999</v>
      </c>
      <c r="S125" s="195"/>
      <c r="T125" s="197">
        <f>SUM(T126:T153)</f>
        <v>0.020029999999999999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8" t="s">
        <v>83</v>
      </c>
      <c r="AT125" s="199" t="s">
        <v>72</v>
      </c>
      <c r="AU125" s="199" t="s">
        <v>81</v>
      </c>
      <c r="AY125" s="198" t="s">
        <v>127</v>
      </c>
      <c r="BK125" s="200">
        <f>SUM(BK126:BK153)</f>
        <v>0</v>
      </c>
    </row>
    <row r="126" s="2" customFormat="1" ht="16.5" customHeight="1">
      <c r="A126" s="37"/>
      <c r="B126" s="38"/>
      <c r="C126" s="203" t="s">
        <v>221</v>
      </c>
      <c r="D126" s="203" t="s">
        <v>130</v>
      </c>
      <c r="E126" s="204" t="s">
        <v>222</v>
      </c>
      <c r="F126" s="205" t="s">
        <v>223</v>
      </c>
      <c r="G126" s="206" t="s">
        <v>165</v>
      </c>
      <c r="H126" s="207">
        <v>1</v>
      </c>
      <c r="I126" s="208"/>
      <c r="J126" s="209">
        <f>ROUND(I126*H126,2)</f>
        <v>0</v>
      </c>
      <c r="K126" s="205" t="s">
        <v>134</v>
      </c>
      <c r="L126" s="43"/>
      <c r="M126" s="210" t="s">
        <v>19</v>
      </c>
      <c r="N126" s="211" t="s">
        <v>44</v>
      </c>
      <c r="O126" s="83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4" t="s">
        <v>135</v>
      </c>
      <c r="AT126" s="214" t="s">
        <v>130</v>
      </c>
      <c r="AU126" s="214" t="s">
        <v>83</v>
      </c>
      <c r="AY126" s="16" t="s">
        <v>127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81</v>
      </c>
      <c r="BK126" s="215">
        <f>ROUND(I126*H126,2)</f>
        <v>0</v>
      </c>
      <c r="BL126" s="16" t="s">
        <v>135</v>
      </c>
      <c r="BM126" s="214" t="s">
        <v>224</v>
      </c>
    </row>
    <row r="127" s="2" customFormat="1">
      <c r="A127" s="37"/>
      <c r="B127" s="38"/>
      <c r="C127" s="39"/>
      <c r="D127" s="216" t="s">
        <v>137</v>
      </c>
      <c r="E127" s="39"/>
      <c r="F127" s="217" t="s">
        <v>225</v>
      </c>
      <c r="G127" s="39"/>
      <c r="H127" s="39"/>
      <c r="I127" s="218"/>
      <c r="J127" s="39"/>
      <c r="K127" s="39"/>
      <c r="L127" s="43"/>
      <c r="M127" s="219"/>
      <c r="N127" s="220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137</v>
      </c>
      <c r="AU127" s="16" t="s">
        <v>83</v>
      </c>
    </row>
    <row r="128" s="2" customFormat="1" ht="21.75" customHeight="1">
      <c r="A128" s="37"/>
      <c r="B128" s="38"/>
      <c r="C128" s="221" t="s">
        <v>226</v>
      </c>
      <c r="D128" s="221" t="s">
        <v>139</v>
      </c>
      <c r="E128" s="222" t="s">
        <v>227</v>
      </c>
      <c r="F128" s="223" t="s">
        <v>228</v>
      </c>
      <c r="G128" s="224" t="s">
        <v>165</v>
      </c>
      <c r="H128" s="225">
        <v>1</v>
      </c>
      <c r="I128" s="226"/>
      <c r="J128" s="227">
        <f>ROUND(I128*H128,2)</f>
        <v>0</v>
      </c>
      <c r="K128" s="223" t="s">
        <v>19</v>
      </c>
      <c r="L128" s="228"/>
      <c r="M128" s="229" t="s">
        <v>19</v>
      </c>
      <c r="N128" s="230" t="s">
        <v>44</v>
      </c>
      <c r="O128" s="83"/>
      <c r="P128" s="212">
        <f>O128*H128</f>
        <v>0</v>
      </c>
      <c r="Q128" s="212">
        <v>0.042000000000000003</v>
      </c>
      <c r="R128" s="212">
        <f>Q128*H128</f>
        <v>0.042000000000000003</v>
      </c>
      <c r="S128" s="212">
        <v>0</v>
      </c>
      <c r="T128" s="21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4" t="s">
        <v>142</v>
      </c>
      <c r="AT128" s="214" t="s">
        <v>139</v>
      </c>
      <c r="AU128" s="214" t="s">
        <v>83</v>
      </c>
      <c r="AY128" s="16" t="s">
        <v>127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6" t="s">
        <v>81</v>
      </c>
      <c r="BK128" s="215">
        <f>ROUND(I128*H128,2)</f>
        <v>0</v>
      </c>
      <c r="BL128" s="16" t="s">
        <v>135</v>
      </c>
      <c r="BM128" s="214" t="s">
        <v>229</v>
      </c>
    </row>
    <row r="129" s="2" customFormat="1">
      <c r="A129" s="37"/>
      <c r="B129" s="38"/>
      <c r="C129" s="39"/>
      <c r="D129" s="216" t="s">
        <v>137</v>
      </c>
      <c r="E129" s="39"/>
      <c r="F129" s="217" t="s">
        <v>228</v>
      </c>
      <c r="G129" s="39"/>
      <c r="H129" s="39"/>
      <c r="I129" s="218"/>
      <c r="J129" s="39"/>
      <c r="K129" s="39"/>
      <c r="L129" s="43"/>
      <c r="M129" s="219"/>
      <c r="N129" s="220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137</v>
      </c>
      <c r="AU129" s="16" t="s">
        <v>83</v>
      </c>
    </row>
    <row r="130" s="2" customFormat="1">
      <c r="A130" s="37"/>
      <c r="B130" s="38"/>
      <c r="C130" s="39"/>
      <c r="D130" s="216" t="s">
        <v>211</v>
      </c>
      <c r="E130" s="39"/>
      <c r="F130" s="243" t="s">
        <v>230</v>
      </c>
      <c r="G130" s="39"/>
      <c r="H130" s="39"/>
      <c r="I130" s="218"/>
      <c r="J130" s="39"/>
      <c r="K130" s="39"/>
      <c r="L130" s="43"/>
      <c r="M130" s="219"/>
      <c r="N130" s="220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211</v>
      </c>
      <c r="AU130" s="16" t="s">
        <v>83</v>
      </c>
    </row>
    <row r="131" s="2" customFormat="1" ht="16.5" customHeight="1">
      <c r="A131" s="37"/>
      <c r="B131" s="38"/>
      <c r="C131" s="203" t="s">
        <v>135</v>
      </c>
      <c r="D131" s="203" t="s">
        <v>130</v>
      </c>
      <c r="E131" s="204" t="s">
        <v>231</v>
      </c>
      <c r="F131" s="205" t="s">
        <v>232</v>
      </c>
      <c r="G131" s="206" t="s">
        <v>165</v>
      </c>
      <c r="H131" s="207">
        <v>1</v>
      </c>
      <c r="I131" s="208"/>
      <c r="J131" s="209">
        <f>ROUND(I131*H131,2)</f>
        <v>0</v>
      </c>
      <c r="K131" s="205" t="s">
        <v>134</v>
      </c>
      <c r="L131" s="43"/>
      <c r="M131" s="210" t="s">
        <v>19</v>
      </c>
      <c r="N131" s="211" t="s">
        <v>44</v>
      </c>
      <c r="O131" s="83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4" t="s">
        <v>135</v>
      </c>
      <c r="AT131" s="214" t="s">
        <v>130</v>
      </c>
      <c r="AU131" s="214" t="s">
        <v>83</v>
      </c>
      <c r="AY131" s="16" t="s">
        <v>127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81</v>
      </c>
      <c r="BK131" s="215">
        <f>ROUND(I131*H131,2)</f>
        <v>0</v>
      </c>
      <c r="BL131" s="16" t="s">
        <v>135</v>
      </c>
      <c r="BM131" s="214" t="s">
        <v>233</v>
      </c>
    </row>
    <row r="132" s="2" customFormat="1">
      <c r="A132" s="37"/>
      <c r="B132" s="38"/>
      <c r="C132" s="39"/>
      <c r="D132" s="216" t="s">
        <v>137</v>
      </c>
      <c r="E132" s="39"/>
      <c r="F132" s="217" t="s">
        <v>234</v>
      </c>
      <c r="G132" s="39"/>
      <c r="H132" s="39"/>
      <c r="I132" s="218"/>
      <c r="J132" s="39"/>
      <c r="K132" s="39"/>
      <c r="L132" s="43"/>
      <c r="M132" s="219"/>
      <c r="N132" s="220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137</v>
      </c>
      <c r="AU132" s="16" t="s">
        <v>83</v>
      </c>
    </row>
    <row r="133" s="2" customFormat="1" ht="16.5" customHeight="1">
      <c r="A133" s="37"/>
      <c r="B133" s="38"/>
      <c r="C133" s="203" t="s">
        <v>235</v>
      </c>
      <c r="D133" s="203" t="s">
        <v>130</v>
      </c>
      <c r="E133" s="204" t="s">
        <v>236</v>
      </c>
      <c r="F133" s="205" t="s">
        <v>237</v>
      </c>
      <c r="G133" s="206" t="s">
        <v>133</v>
      </c>
      <c r="H133" s="207">
        <v>15</v>
      </c>
      <c r="I133" s="208"/>
      <c r="J133" s="209">
        <f>ROUND(I133*H133,2)</f>
        <v>0</v>
      </c>
      <c r="K133" s="205" t="s">
        <v>152</v>
      </c>
      <c r="L133" s="43"/>
      <c r="M133" s="210" t="s">
        <v>19</v>
      </c>
      <c r="N133" s="211" t="s">
        <v>44</v>
      </c>
      <c r="O133" s="83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135</v>
      </c>
      <c r="AT133" s="214" t="s">
        <v>130</v>
      </c>
      <c r="AU133" s="214" t="s">
        <v>83</v>
      </c>
      <c r="AY133" s="16" t="s">
        <v>127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81</v>
      </c>
      <c r="BK133" s="215">
        <f>ROUND(I133*H133,2)</f>
        <v>0</v>
      </c>
      <c r="BL133" s="16" t="s">
        <v>135</v>
      </c>
      <c r="BM133" s="214" t="s">
        <v>238</v>
      </c>
    </row>
    <row r="134" s="2" customFormat="1">
      <c r="A134" s="37"/>
      <c r="B134" s="38"/>
      <c r="C134" s="39"/>
      <c r="D134" s="216" t="s">
        <v>137</v>
      </c>
      <c r="E134" s="39"/>
      <c r="F134" s="217" t="s">
        <v>239</v>
      </c>
      <c r="G134" s="39"/>
      <c r="H134" s="39"/>
      <c r="I134" s="218"/>
      <c r="J134" s="39"/>
      <c r="K134" s="39"/>
      <c r="L134" s="43"/>
      <c r="M134" s="219"/>
      <c r="N134" s="220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137</v>
      </c>
      <c r="AU134" s="16" t="s">
        <v>83</v>
      </c>
    </row>
    <row r="135" s="2" customFormat="1">
      <c r="A135" s="37"/>
      <c r="B135" s="38"/>
      <c r="C135" s="39"/>
      <c r="D135" s="231" t="s">
        <v>155</v>
      </c>
      <c r="E135" s="39"/>
      <c r="F135" s="232" t="s">
        <v>240</v>
      </c>
      <c r="G135" s="39"/>
      <c r="H135" s="39"/>
      <c r="I135" s="218"/>
      <c r="J135" s="39"/>
      <c r="K135" s="39"/>
      <c r="L135" s="43"/>
      <c r="M135" s="219"/>
      <c r="N135" s="220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155</v>
      </c>
      <c r="AU135" s="16" t="s">
        <v>83</v>
      </c>
    </row>
    <row r="136" s="2" customFormat="1" ht="16.5" customHeight="1">
      <c r="A136" s="37"/>
      <c r="B136" s="38"/>
      <c r="C136" s="221" t="s">
        <v>241</v>
      </c>
      <c r="D136" s="221" t="s">
        <v>139</v>
      </c>
      <c r="E136" s="222" t="s">
        <v>242</v>
      </c>
      <c r="F136" s="223" t="s">
        <v>243</v>
      </c>
      <c r="G136" s="224" t="s">
        <v>133</v>
      </c>
      <c r="H136" s="225">
        <v>15.449999999999999</v>
      </c>
      <c r="I136" s="226"/>
      <c r="J136" s="227">
        <f>ROUND(I136*H136,2)</f>
        <v>0</v>
      </c>
      <c r="K136" s="223" t="s">
        <v>152</v>
      </c>
      <c r="L136" s="228"/>
      <c r="M136" s="229" t="s">
        <v>19</v>
      </c>
      <c r="N136" s="230" t="s">
        <v>44</v>
      </c>
      <c r="O136" s="83"/>
      <c r="P136" s="212">
        <f>O136*H136</f>
        <v>0</v>
      </c>
      <c r="Q136" s="212">
        <v>0.001</v>
      </c>
      <c r="R136" s="212">
        <f>Q136*H136</f>
        <v>0.01545</v>
      </c>
      <c r="S136" s="212">
        <v>0</v>
      </c>
      <c r="T136" s="21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4" t="s">
        <v>142</v>
      </c>
      <c r="AT136" s="214" t="s">
        <v>139</v>
      </c>
      <c r="AU136" s="214" t="s">
        <v>83</v>
      </c>
      <c r="AY136" s="16" t="s">
        <v>127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6" t="s">
        <v>81</v>
      </c>
      <c r="BK136" s="215">
        <f>ROUND(I136*H136,2)</f>
        <v>0</v>
      </c>
      <c r="BL136" s="16" t="s">
        <v>135</v>
      </c>
      <c r="BM136" s="214" t="s">
        <v>244</v>
      </c>
    </row>
    <row r="137" s="2" customFormat="1">
      <c r="A137" s="37"/>
      <c r="B137" s="38"/>
      <c r="C137" s="39"/>
      <c r="D137" s="216" t="s">
        <v>137</v>
      </c>
      <c r="E137" s="39"/>
      <c r="F137" s="217" t="s">
        <v>243</v>
      </c>
      <c r="G137" s="39"/>
      <c r="H137" s="39"/>
      <c r="I137" s="218"/>
      <c r="J137" s="39"/>
      <c r="K137" s="39"/>
      <c r="L137" s="43"/>
      <c r="M137" s="219"/>
      <c r="N137" s="220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137</v>
      </c>
      <c r="AU137" s="16" t="s">
        <v>83</v>
      </c>
    </row>
    <row r="138" s="13" customFormat="1">
      <c r="A138" s="13"/>
      <c r="B138" s="233"/>
      <c r="C138" s="234"/>
      <c r="D138" s="216" t="s">
        <v>160</v>
      </c>
      <c r="E138" s="234"/>
      <c r="F138" s="235" t="s">
        <v>245</v>
      </c>
      <c r="G138" s="234"/>
      <c r="H138" s="236">
        <v>15.449999999999999</v>
      </c>
      <c r="I138" s="237"/>
      <c r="J138" s="234"/>
      <c r="K138" s="234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160</v>
      </c>
      <c r="AU138" s="242" t="s">
        <v>83</v>
      </c>
      <c r="AV138" s="13" t="s">
        <v>83</v>
      </c>
      <c r="AW138" s="13" t="s">
        <v>4</v>
      </c>
      <c r="AX138" s="13" t="s">
        <v>81</v>
      </c>
      <c r="AY138" s="242" t="s">
        <v>127</v>
      </c>
    </row>
    <row r="139" s="2" customFormat="1" ht="16.5" customHeight="1">
      <c r="A139" s="37"/>
      <c r="B139" s="38"/>
      <c r="C139" s="203" t="s">
        <v>246</v>
      </c>
      <c r="D139" s="203" t="s">
        <v>130</v>
      </c>
      <c r="E139" s="204" t="s">
        <v>247</v>
      </c>
      <c r="F139" s="205" t="s">
        <v>248</v>
      </c>
      <c r="G139" s="206" t="s">
        <v>165</v>
      </c>
      <c r="H139" s="207">
        <v>1</v>
      </c>
      <c r="I139" s="208"/>
      <c r="J139" s="209">
        <f>ROUND(I139*H139,2)</f>
        <v>0</v>
      </c>
      <c r="K139" s="205" t="s">
        <v>134</v>
      </c>
      <c r="L139" s="43"/>
      <c r="M139" s="210" t="s">
        <v>19</v>
      </c>
      <c r="N139" s="211" t="s">
        <v>44</v>
      </c>
      <c r="O139" s="83"/>
      <c r="P139" s="212">
        <f>O139*H139</f>
        <v>0</v>
      </c>
      <c r="Q139" s="212">
        <v>0</v>
      </c>
      <c r="R139" s="212">
        <f>Q139*H139</f>
        <v>0</v>
      </c>
      <c r="S139" s="212">
        <v>0.02</v>
      </c>
      <c r="T139" s="213">
        <f>S139*H139</f>
        <v>0.02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4" t="s">
        <v>135</v>
      </c>
      <c r="AT139" s="214" t="s">
        <v>130</v>
      </c>
      <c r="AU139" s="214" t="s">
        <v>83</v>
      </c>
      <c r="AY139" s="16" t="s">
        <v>127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81</v>
      </c>
      <c r="BK139" s="215">
        <f>ROUND(I139*H139,2)</f>
        <v>0</v>
      </c>
      <c r="BL139" s="16" t="s">
        <v>135</v>
      </c>
      <c r="BM139" s="214" t="s">
        <v>249</v>
      </c>
    </row>
    <row r="140" s="2" customFormat="1">
      <c r="A140" s="37"/>
      <c r="B140" s="38"/>
      <c r="C140" s="39"/>
      <c r="D140" s="216" t="s">
        <v>137</v>
      </c>
      <c r="E140" s="39"/>
      <c r="F140" s="217" t="s">
        <v>250</v>
      </c>
      <c r="G140" s="39"/>
      <c r="H140" s="39"/>
      <c r="I140" s="218"/>
      <c r="J140" s="39"/>
      <c r="K140" s="39"/>
      <c r="L140" s="43"/>
      <c r="M140" s="219"/>
      <c r="N140" s="220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137</v>
      </c>
      <c r="AU140" s="16" t="s">
        <v>83</v>
      </c>
    </row>
    <row r="141" s="2" customFormat="1" ht="16.5" customHeight="1">
      <c r="A141" s="37"/>
      <c r="B141" s="38"/>
      <c r="C141" s="203" t="s">
        <v>251</v>
      </c>
      <c r="D141" s="203" t="s">
        <v>130</v>
      </c>
      <c r="E141" s="204" t="s">
        <v>252</v>
      </c>
      <c r="F141" s="205" t="s">
        <v>253</v>
      </c>
      <c r="G141" s="206" t="s">
        <v>254</v>
      </c>
      <c r="H141" s="207">
        <v>2</v>
      </c>
      <c r="I141" s="208"/>
      <c r="J141" s="209">
        <f>ROUND(I141*H141,2)</f>
        <v>0</v>
      </c>
      <c r="K141" s="205" t="s">
        <v>152</v>
      </c>
      <c r="L141" s="43"/>
      <c r="M141" s="210" t="s">
        <v>19</v>
      </c>
      <c r="N141" s="211" t="s">
        <v>44</v>
      </c>
      <c r="O141" s="83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4" t="s">
        <v>135</v>
      </c>
      <c r="AT141" s="214" t="s">
        <v>130</v>
      </c>
      <c r="AU141" s="214" t="s">
        <v>83</v>
      </c>
      <c r="AY141" s="16" t="s">
        <v>127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81</v>
      </c>
      <c r="BK141" s="215">
        <f>ROUND(I141*H141,2)</f>
        <v>0</v>
      </c>
      <c r="BL141" s="16" t="s">
        <v>135</v>
      </c>
      <c r="BM141" s="214" t="s">
        <v>255</v>
      </c>
    </row>
    <row r="142" s="2" customFormat="1">
      <c r="A142" s="37"/>
      <c r="B142" s="38"/>
      <c r="C142" s="39"/>
      <c r="D142" s="216" t="s">
        <v>137</v>
      </c>
      <c r="E142" s="39"/>
      <c r="F142" s="217" t="s">
        <v>256</v>
      </c>
      <c r="G142" s="39"/>
      <c r="H142" s="39"/>
      <c r="I142" s="218"/>
      <c r="J142" s="39"/>
      <c r="K142" s="39"/>
      <c r="L142" s="43"/>
      <c r="M142" s="219"/>
      <c r="N142" s="220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137</v>
      </c>
      <c r="AU142" s="16" t="s">
        <v>83</v>
      </c>
    </row>
    <row r="143" s="2" customFormat="1">
      <c r="A143" s="37"/>
      <c r="B143" s="38"/>
      <c r="C143" s="39"/>
      <c r="D143" s="231" t="s">
        <v>155</v>
      </c>
      <c r="E143" s="39"/>
      <c r="F143" s="232" t="s">
        <v>257</v>
      </c>
      <c r="G143" s="39"/>
      <c r="H143" s="39"/>
      <c r="I143" s="218"/>
      <c r="J143" s="39"/>
      <c r="K143" s="39"/>
      <c r="L143" s="43"/>
      <c r="M143" s="219"/>
      <c r="N143" s="220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155</v>
      </c>
      <c r="AU143" s="16" t="s">
        <v>83</v>
      </c>
    </row>
    <row r="144" s="2" customFormat="1" ht="16.5" customHeight="1">
      <c r="A144" s="37"/>
      <c r="B144" s="38"/>
      <c r="C144" s="203" t="s">
        <v>8</v>
      </c>
      <c r="D144" s="203" t="s">
        <v>130</v>
      </c>
      <c r="E144" s="204" t="s">
        <v>258</v>
      </c>
      <c r="F144" s="205" t="s">
        <v>259</v>
      </c>
      <c r="G144" s="206" t="s">
        <v>133</v>
      </c>
      <c r="H144" s="207">
        <v>15</v>
      </c>
      <c r="I144" s="208"/>
      <c r="J144" s="209">
        <f>ROUND(I144*H144,2)</f>
        <v>0</v>
      </c>
      <c r="K144" s="205" t="s">
        <v>134</v>
      </c>
      <c r="L144" s="43"/>
      <c r="M144" s="210" t="s">
        <v>19</v>
      </c>
      <c r="N144" s="211" t="s">
        <v>44</v>
      </c>
      <c r="O144" s="83"/>
      <c r="P144" s="212">
        <f>O144*H144</f>
        <v>0</v>
      </c>
      <c r="Q144" s="212">
        <v>0</v>
      </c>
      <c r="R144" s="212">
        <f>Q144*H144</f>
        <v>0</v>
      </c>
      <c r="S144" s="212">
        <v>1.9999999999999999E-06</v>
      </c>
      <c r="T144" s="213">
        <f>S144*H144</f>
        <v>2.9999999999999997E-05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4" t="s">
        <v>135</v>
      </c>
      <c r="AT144" s="214" t="s">
        <v>130</v>
      </c>
      <c r="AU144" s="214" t="s">
        <v>83</v>
      </c>
      <c r="AY144" s="16" t="s">
        <v>127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6" t="s">
        <v>81</v>
      </c>
      <c r="BK144" s="215">
        <f>ROUND(I144*H144,2)</f>
        <v>0</v>
      </c>
      <c r="BL144" s="16" t="s">
        <v>135</v>
      </c>
      <c r="BM144" s="214" t="s">
        <v>260</v>
      </c>
    </row>
    <row r="145" s="2" customFormat="1">
      <c r="A145" s="37"/>
      <c r="B145" s="38"/>
      <c r="C145" s="39"/>
      <c r="D145" s="216" t="s">
        <v>137</v>
      </c>
      <c r="E145" s="39"/>
      <c r="F145" s="217" t="s">
        <v>261</v>
      </c>
      <c r="G145" s="39"/>
      <c r="H145" s="39"/>
      <c r="I145" s="218"/>
      <c r="J145" s="39"/>
      <c r="K145" s="39"/>
      <c r="L145" s="43"/>
      <c r="M145" s="219"/>
      <c r="N145" s="220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137</v>
      </c>
      <c r="AU145" s="16" t="s">
        <v>83</v>
      </c>
    </row>
    <row r="146" s="2" customFormat="1" ht="16.5" customHeight="1">
      <c r="A146" s="37"/>
      <c r="B146" s="38"/>
      <c r="C146" s="203" t="s">
        <v>262</v>
      </c>
      <c r="D146" s="203" t="s">
        <v>130</v>
      </c>
      <c r="E146" s="204" t="s">
        <v>263</v>
      </c>
      <c r="F146" s="205" t="s">
        <v>264</v>
      </c>
      <c r="G146" s="206" t="s">
        <v>165</v>
      </c>
      <c r="H146" s="207">
        <v>1</v>
      </c>
      <c r="I146" s="208"/>
      <c r="J146" s="209">
        <f>ROUND(I146*H146,2)</f>
        <v>0</v>
      </c>
      <c r="K146" s="205" t="s">
        <v>152</v>
      </c>
      <c r="L146" s="43"/>
      <c r="M146" s="210" t="s">
        <v>19</v>
      </c>
      <c r="N146" s="211" t="s">
        <v>44</v>
      </c>
      <c r="O146" s="83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4" t="s">
        <v>135</v>
      </c>
      <c r="AT146" s="214" t="s">
        <v>130</v>
      </c>
      <c r="AU146" s="214" t="s">
        <v>83</v>
      </c>
      <c r="AY146" s="16" t="s">
        <v>127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6" t="s">
        <v>81</v>
      </c>
      <c r="BK146" s="215">
        <f>ROUND(I146*H146,2)</f>
        <v>0</v>
      </c>
      <c r="BL146" s="16" t="s">
        <v>135</v>
      </c>
      <c r="BM146" s="214" t="s">
        <v>265</v>
      </c>
    </row>
    <row r="147" s="2" customFormat="1">
      <c r="A147" s="37"/>
      <c r="B147" s="38"/>
      <c r="C147" s="39"/>
      <c r="D147" s="216" t="s">
        <v>137</v>
      </c>
      <c r="E147" s="39"/>
      <c r="F147" s="217" t="s">
        <v>266</v>
      </c>
      <c r="G147" s="39"/>
      <c r="H147" s="39"/>
      <c r="I147" s="218"/>
      <c r="J147" s="39"/>
      <c r="K147" s="39"/>
      <c r="L147" s="43"/>
      <c r="M147" s="219"/>
      <c r="N147" s="220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137</v>
      </c>
      <c r="AU147" s="16" t="s">
        <v>83</v>
      </c>
    </row>
    <row r="148" s="2" customFormat="1">
      <c r="A148" s="37"/>
      <c r="B148" s="38"/>
      <c r="C148" s="39"/>
      <c r="D148" s="231" t="s">
        <v>155</v>
      </c>
      <c r="E148" s="39"/>
      <c r="F148" s="232" t="s">
        <v>267</v>
      </c>
      <c r="G148" s="39"/>
      <c r="H148" s="39"/>
      <c r="I148" s="218"/>
      <c r="J148" s="39"/>
      <c r="K148" s="39"/>
      <c r="L148" s="43"/>
      <c r="M148" s="219"/>
      <c r="N148" s="220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155</v>
      </c>
      <c r="AU148" s="16" t="s">
        <v>83</v>
      </c>
    </row>
    <row r="149" s="2" customFormat="1" ht="16.5" customHeight="1">
      <c r="A149" s="37"/>
      <c r="B149" s="38"/>
      <c r="C149" s="221" t="s">
        <v>268</v>
      </c>
      <c r="D149" s="221" t="s">
        <v>139</v>
      </c>
      <c r="E149" s="222" t="s">
        <v>269</v>
      </c>
      <c r="F149" s="223" t="s">
        <v>270</v>
      </c>
      <c r="G149" s="224" t="s">
        <v>165</v>
      </c>
      <c r="H149" s="225">
        <v>2</v>
      </c>
      <c r="I149" s="226"/>
      <c r="J149" s="227">
        <f>ROUND(I149*H149,2)</f>
        <v>0</v>
      </c>
      <c r="K149" s="223" t="s">
        <v>152</v>
      </c>
      <c r="L149" s="228"/>
      <c r="M149" s="229" t="s">
        <v>19</v>
      </c>
      <c r="N149" s="230" t="s">
        <v>44</v>
      </c>
      <c r="O149" s="83"/>
      <c r="P149" s="212">
        <f>O149*H149</f>
        <v>0</v>
      </c>
      <c r="Q149" s="212">
        <v>0.00020000000000000001</v>
      </c>
      <c r="R149" s="212">
        <f>Q149*H149</f>
        <v>0.00040000000000000002</v>
      </c>
      <c r="S149" s="212">
        <v>0</v>
      </c>
      <c r="T149" s="21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4" t="s">
        <v>142</v>
      </c>
      <c r="AT149" s="214" t="s">
        <v>139</v>
      </c>
      <c r="AU149" s="214" t="s">
        <v>83</v>
      </c>
      <c r="AY149" s="16" t="s">
        <v>127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81</v>
      </c>
      <c r="BK149" s="215">
        <f>ROUND(I149*H149,2)</f>
        <v>0</v>
      </c>
      <c r="BL149" s="16" t="s">
        <v>135</v>
      </c>
      <c r="BM149" s="214" t="s">
        <v>271</v>
      </c>
    </row>
    <row r="150" s="2" customFormat="1">
      <c r="A150" s="37"/>
      <c r="B150" s="38"/>
      <c r="C150" s="39"/>
      <c r="D150" s="216" t="s">
        <v>137</v>
      </c>
      <c r="E150" s="39"/>
      <c r="F150" s="217" t="s">
        <v>270</v>
      </c>
      <c r="G150" s="39"/>
      <c r="H150" s="39"/>
      <c r="I150" s="218"/>
      <c r="J150" s="39"/>
      <c r="K150" s="39"/>
      <c r="L150" s="43"/>
      <c r="M150" s="219"/>
      <c r="N150" s="220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137</v>
      </c>
      <c r="AU150" s="16" t="s">
        <v>83</v>
      </c>
    </row>
    <row r="151" s="13" customFormat="1">
      <c r="A151" s="13"/>
      <c r="B151" s="233"/>
      <c r="C151" s="234"/>
      <c r="D151" s="216" t="s">
        <v>160</v>
      </c>
      <c r="E151" s="234"/>
      <c r="F151" s="235" t="s">
        <v>272</v>
      </c>
      <c r="G151" s="234"/>
      <c r="H151" s="236">
        <v>2</v>
      </c>
      <c r="I151" s="237"/>
      <c r="J151" s="234"/>
      <c r="K151" s="234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160</v>
      </c>
      <c r="AU151" s="242" t="s">
        <v>83</v>
      </c>
      <c r="AV151" s="13" t="s">
        <v>83</v>
      </c>
      <c r="AW151" s="13" t="s">
        <v>4</v>
      </c>
      <c r="AX151" s="13" t="s">
        <v>81</v>
      </c>
      <c r="AY151" s="242" t="s">
        <v>127</v>
      </c>
    </row>
    <row r="152" s="2" customFormat="1" ht="16.5" customHeight="1">
      <c r="A152" s="37"/>
      <c r="B152" s="38"/>
      <c r="C152" s="203" t="s">
        <v>273</v>
      </c>
      <c r="D152" s="203" t="s">
        <v>130</v>
      </c>
      <c r="E152" s="204" t="s">
        <v>274</v>
      </c>
      <c r="F152" s="205" t="s">
        <v>275</v>
      </c>
      <c r="G152" s="206" t="s">
        <v>216</v>
      </c>
      <c r="H152" s="207">
        <v>0.058000000000000003</v>
      </c>
      <c r="I152" s="208"/>
      <c r="J152" s="209">
        <f>ROUND(I152*H152,2)</f>
        <v>0</v>
      </c>
      <c r="K152" s="205" t="s">
        <v>134</v>
      </c>
      <c r="L152" s="43"/>
      <c r="M152" s="210" t="s">
        <v>19</v>
      </c>
      <c r="N152" s="211" t="s">
        <v>44</v>
      </c>
      <c r="O152" s="83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4" t="s">
        <v>135</v>
      </c>
      <c r="AT152" s="214" t="s">
        <v>130</v>
      </c>
      <c r="AU152" s="214" t="s">
        <v>83</v>
      </c>
      <c r="AY152" s="16" t="s">
        <v>127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6" t="s">
        <v>81</v>
      </c>
      <c r="BK152" s="215">
        <f>ROUND(I152*H152,2)</f>
        <v>0</v>
      </c>
      <c r="BL152" s="16" t="s">
        <v>135</v>
      </c>
      <c r="BM152" s="214" t="s">
        <v>276</v>
      </c>
    </row>
    <row r="153" s="2" customFormat="1">
      <c r="A153" s="37"/>
      <c r="B153" s="38"/>
      <c r="C153" s="39"/>
      <c r="D153" s="216" t="s">
        <v>137</v>
      </c>
      <c r="E153" s="39"/>
      <c r="F153" s="217" t="s">
        <v>277</v>
      </c>
      <c r="G153" s="39"/>
      <c r="H153" s="39"/>
      <c r="I153" s="218"/>
      <c r="J153" s="39"/>
      <c r="K153" s="39"/>
      <c r="L153" s="43"/>
      <c r="M153" s="219"/>
      <c r="N153" s="220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137</v>
      </c>
      <c r="AU153" s="16" t="s">
        <v>83</v>
      </c>
    </row>
    <row r="154" s="12" customFormat="1" ht="25.92" customHeight="1">
      <c r="A154" s="12"/>
      <c r="B154" s="187"/>
      <c r="C154" s="188"/>
      <c r="D154" s="189" t="s">
        <v>72</v>
      </c>
      <c r="E154" s="190" t="s">
        <v>278</v>
      </c>
      <c r="F154" s="190" t="s">
        <v>279</v>
      </c>
      <c r="G154" s="188"/>
      <c r="H154" s="188"/>
      <c r="I154" s="191"/>
      <c r="J154" s="192">
        <f>BK154</f>
        <v>0</v>
      </c>
      <c r="K154" s="188"/>
      <c r="L154" s="193"/>
      <c r="M154" s="194"/>
      <c r="N154" s="195"/>
      <c r="O154" s="195"/>
      <c r="P154" s="196">
        <f>P155</f>
        <v>0</v>
      </c>
      <c r="Q154" s="195"/>
      <c r="R154" s="196">
        <f>R155</f>
        <v>0</v>
      </c>
      <c r="S154" s="195"/>
      <c r="T154" s="197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98" t="s">
        <v>280</v>
      </c>
      <c r="AT154" s="199" t="s">
        <v>72</v>
      </c>
      <c r="AU154" s="199" t="s">
        <v>73</v>
      </c>
      <c r="AY154" s="198" t="s">
        <v>127</v>
      </c>
      <c r="BK154" s="200">
        <f>BK155</f>
        <v>0</v>
      </c>
    </row>
    <row r="155" s="12" customFormat="1" ht="22.8" customHeight="1">
      <c r="A155" s="12"/>
      <c r="B155" s="187"/>
      <c r="C155" s="188"/>
      <c r="D155" s="189" t="s">
        <v>72</v>
      </c>
      <c r="E155" s="201" t="s">
        <v>281</v>
      </c>
      <c r="F155" s="201" t="s">
        <v>282</v>
      </c>
      <c r="G155" s="188"/>
      <c r="H155" s="188"/>
      <c r="I155" s="191"/>
      <c r="J155" s="202">
        <f>BK155</f>
        <v>0</v>
      </c>
      <c r="K155" s="188"/>
      <c r="L155" s="193"/>
      <c r="M155" s="194"/>
      <c r="N155" s="195"/>
      <c r="O155" s="195"/>
      <c r="P155" s="196">
        <f>SUM(P156:P158)</f>
        <v>0</v>
      </c>
      <c r="Q155" s="195"/>
      <c r="R155" s="196">
        <f>SUM(R156:R158)</f>
        <v>0</v>
      </c>
      <c r="S155" s="195"/>
      <c r="T155" s="197">
        <f>SUM(T156:T158)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98" t="s">
        <v>280</v>
      </c>
      <c r="AT155" s="199" t="s">
        <v>72</v>
      </c>
      <c r="AU155" s="199" t="s">
        <v>81</v>
      </c>
      <c r="AY155" s="198" t="s">
        <v>127</v>
      </c>
      <c r="BK155" s="200">
        <f>SUM(BK156:BK158)</f>
        <v>0</v>
      </c>
    </row>
    <row r="156" s="2" customFormat="1" ht="16.5" customHeight="1">
      <c r="A156" s="37"/>
      <c r="B156" s="38"/>
      <c r="C156" s="203" t="s">
        <v>142</v>
      </c>
      <c r="D156" s="203" t="s">
        <v>130</v>
      </c>
      <c r="E156" s="204" t="s">
        <v>283</v>
      </c>
      <c r="F156" s="205" t="s">
        <v>284</v>
      </c>
      <c r="G156" s="206" t="s">
        <v>285</v>
      </c>
      <c r="H156" s="207">
        <v>1</v>
      </c>
      <c r="I156" s="208"/>
      <c r="J156" s="209">
        <f>ROUND(I156*H156,2)</f>
        <v>0</v>
      </c>
      <c r="K156" s="205" t="s">
        <v>152</v>
      </c>
      <c r="L156" s="43"/>
      <c r="M156" s="210" t="s">
        <v>19</v>
      </c>
      <c r="N156" s="211" t="s">
        <v>44</v>
      </c>
      <c r="O156" s="83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4" t="s">
        <v>286</v>
      </c>
      <c r="AT156" s="214" t="s">
        <v>130</v>
      </c>
      <c r="AU156" s="214" t="s">
        <v>83</v>
      </c>
      <c r="AY156" s="16" t="s">
        <v>127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6" t="s">
        <v>81</v>
      </c>
      <c r="BK156" s="215">
        <f>ROUND(I156*H156,2)</f>
        <v>0</v>
      </c>
      <c r="BL156" s="16" t="s">
        <v>286</v>
      </c>
      <c r="BM156" s="214" t="s">
        <v>287</v>
      </c>
    </row>
    <row r="157" s="2" customFormat="1">
      <c r="A157" s="37"/>
      <c r="B157" s="38"/>
      <c r="C157" s="39"/>
      <c r="D157" s="216" t="s">
        <v>137</v>
      </c>
      <c r="E157" s="39"/>
      <c r="F157" s="217" t="s">
        <v>284</v>
      </c>
      <c r="G157" s="39"/>
      <c r="H157" s="39"/>
      <c r="I157" s="218"/>
      <c r="J157" s="39"/>
      <c r="K157" s="39"/>
      <c r="L157" s="43"/>
      <c r="M157" s="219"/>
      <c r="N157" s="220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137</v>
      </c>
      <c r="AU157" s="16" t="s">
        <v>83</v>
      </c>
    </row>
    <row r="158" s="2" customFormat="1">
      <c r="A158" s="37"/>
      <c r="B158" s="38"/>
      <c r="C158" s="39"/>
      <c r="D158" s="231" t="s">
        <v>155</v>
      </c>
      <c r="E158" s="39"/>
      <c r="F158" s="232" t="s">
        <v>288</v>
      </c>
      <c r="G158" s="39"/>
      <c r="H158" s="39"/>
      <c r="I158" s="218"/>
      <c r="J158" s="39"/>
      <c r="K158" s="39"/>
      <c r="L158" s="43"/>
      <c r="M158" s="244"/>
      <c r="N158" s="245"/>
      <c r="O158" s="246"/>
      <c r="P158" s="246"/>
      <c r="Q158" s="246"/>
      <c r="R158" s="246"/>
      <c r="S158" s="246"/>
      <c r="T158" s="24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155</v>
      </c>
      <c r="AU158" s="16" t="s">
        <v>83</v>
      </c>
    </row>
    <row r="159" s="2" customFormat="1" ht="6.96" customHeight="1">
      <c r="A159" s="37"/>
      <c r="B159" s="58"/>
      <c r="C159" s="59"/>
      <c r="D159" s="59"/>
      <c r="E159" s="59"/>
      <c r="F159" s="59"/>
      <c r="G159" s="59"/>
      <c r="H159" s="59"/>
      <c r="I159" s="59"/>
      <c r="J159" s="59"/>
      <c r="K159" s="59"/>
      <c r="L159" s="43"/>
      <c r="M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</row>
  </sheetData>
  <sheetProtection sheet="1" autoFilter="0" formatColumns="0" formatRows="0" objects="1" scenarios="1" spinCount="100000" saltValue="7n3oXAVwjDs0I3buiBxGHrm3Il3+kdVDhgRcxlnIAbF7a9lrFD33Epz93ionG749YC67oInBV61Le4qdyhTiGQ==" hashValue="U8Gm8kFBOcAdLZIO0yFnAa+zZiDRExkz0LnZgt7uxKak1ujBMxmjGs+t2l25jmsVHpq6UmsfViB9Exmuv4J5tw==" algorithmName="SHA-512" password="CC35"/>
  <autoFilter ref="C83:K15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95" r:id="rId1" display="https://podminky.urs.cz/item/CS_URS_2022_01/741122016"/>
    <hyperlink ref="F101" r:id="rId2" display="https://podminky.urs.cz/item/CS_URS_2022_01/741130001"/>
    <hyperlink ref="F104" r:id="rId3" display="https://podminky.urs.cz/item/CS_URS_2022_01/741210001"/>
    <hyperlink ref="F117" r:id="rId4" display="https://podminky.urs.cz/item/CS_URS_2022_01/741331033"/>
    <hyperlink ref="F135" r:id="rId5" display="https://podminky.urs.cz/item/CS_URS_2022_01/751791122"/>
    <hyperlink ref="F143" r:id="rId6" display="https://podminky.urs.cz/item/CS_URS_2022_01/751791301"/>
    <hyperlink ref="F148" r:id="rId7" display="https://podminky.urs.cz/item/CS_URS_2022_01/751792004"/>
    <hyperlink ref="F158" r:id="rId8" display="https://podminky.urs.cz/item/CS_URS_2022_01/06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83</v>
      </c>
    </row>
    <row r="4" s="1" customFormat="1" ht="24.96" customHeight="1">
      <c r="B4" s="19"/>
      <c r="D4" s="129" t="s">
        <v>99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Obvod OŘ ÚL, PO/DK, lokální klim. v DK - akce BOZP 2022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100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289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290</v>
      </c>
      <c r="G12" s="37"/>
      <c r="H12" s="37"/>
      <c r="I12" s="131" t="s">
        <v>23</v>
      </c>
      <c r="J12" s="136" t="str">
        <f>'Rekapitulace stavby'!AN8</f>
        <v>5. 5. 2022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35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27</v>
      </c>
      <c r="F24" s="37"/>
      <c r="G24" s="37"/>
      <c r="H24" s="37"/>
      <c r="I24" s="131" t="s">
        <v>28</v>
      </c>
      <c r="J24" s="135" t="s">
        <v>36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37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39</v>
      </c>
      <c r="E30" s="37"/>
      <c r="F30" s="37"/>
      <c r="G30" s="37"/>
      <c r="H30" s="37"/>
      <c r="I30" s="37"/>
      <c r="J30" s="143">
        <f>ROUND(J86,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41</v>
      </c>
      <c r="G32" s="37"/>
      <c r="H32" s="37"/>
      <c r="I32" s="144" t="s">
        <v>40</v>
      </c>
      <c r="J32" s="144" t="s">
        <v>42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43</v>
      </c>
      <c r="E33" s="131" t="s">
        <v>44</v>
      </c>
      <c r="F33" s="146">
        <f>ROUND((SUM(BE86:BE166)),  2)</f>
        <v>0</v>
      </c>
      <c r="G33" s="37"/>
      <c r="H33" s="37"/>
      <c r="I33" s="147">
        <v>0.20999999999999999</v>
      </c>
      <c r="J33" s="146">
        <f>ROUND(((SUM(BE86:BE166))*I33),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45</v>
      </c>
      <c r="F34" s="146">
        <f>ROUND((SUM(BF86:BF166)),  2)</f>
        <v>0</v>
      </c>
      <c r="G34" s="37"/>
      <c r="H34" s="37"/>
      <c r="I34" s="147">
        <v>0.14999999999999999</v>
      </c>
      <c r="J34" s="146">
        <f>ROUND(((SUM(BF86:BF166))*I34),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46</v>
      </c>
      <c r="F35" s="146">
        <f>ROUND((SUM(BG86:BG166)),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47</v>
      </c>
      <c r="F36" s="146">
        <f>ROUND((SUM(BH86:BH166)),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48</v>
      </c>
      <c r="F37" s="146">
        <f>ROUND((SUM(BI86:BI166)),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49</v>
      </c>
      <c r="E39" s="150"/>
      <c r="F39" s="150"/>
      <c r="G39" s="151" t="s">
        <v>50</v>
      </c>
      <c r="H39" s="152" t="s">
        <v>51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103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Obvod OŘ ÚL, PO/DK, lokální klim. v DK - akce BOZP 2022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SO-02 - Ohníč - dopravní kancelář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Ohníč</v>
      </c>
      <c r="G52" s="39"/>
      <c r="H52" s="39"/>
      <c r="I52" s="31" t="s">
        <v>23</v>
      </c>
      <c r="J52" s="71" t="str">
        <f>IF(J12="","",J12)</f>
        <v>5. 5. 2022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104</v>
      </c>
      <c r="D57" s="161"/>
      <c r="E57" s="161"/>
      <c r="F57" s="161"/>
      <c r="G57" s="161"/>
      <c r="H57" s="161"/>
      <c r="I57" s="161"/>
      <c r="J57" s="162" t="s">
        <v>105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71</v>
      </c>
      <c r="D59" s="39"/>
      <c r="E59" s="39"/>
      <c r="F59" s="39"/>
      <c r="G59" s="39"/>
      <c r="H59" s="39"/>
      <c r="I59" s="39"/>
      <c r="J59" s="101">
        <f>J86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106</v>
      </c>
    </row>
    <row r="60" s="9" customFormat="1" ht="24.96" customHeight="1">
      <c r="A60" s="9"/>
      <c r="B60" s="164"/>
      <c r="C60" s="165"/>
      <c r="D60" s="166" t="s">
        <v>107</v>
      </c>
      <c r="E60" s="167"/>
      <c r="F60" s="167"/>
      <c r="G60" s="167"/>
      <c r="H60" s="167"/>
      <c r="I60" s="167"/>
      <c r="J60" s="168">
        <f>J87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108</v>
      </c>
      <c r="E61" s="173"/>
      <c r="F61" s="173"/>
      <c r="G61" s="173"/>
      <c r="H61" s="173"/>
      <c r="I61" s="173"/>
      <c r="J61" s="174">
        <f>J88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109</v>
      </c>
      <c r="E62" s="173"/>
      <c r="F62" s="173"/>
      <c r="G62" s="173"/>
      <c r="H62" s="173"/>
      <c r="I62" s="173"/>
      <c r="J62" s="174">
        <f>J126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4"/>
      <c r="C63" s="165"/>
      <c r="D63" s="166" t="s">
        <v>291</v>
      </c>
      <c r="E63" s="167"/>
      <c r="F63" s="167"/>
      <c r="G63" s="167"/>
      <c r="H63" s="167"/>
      <c r="I63" s="167"/>
      <c r="J63" s="168">
        <f>J151</f>
        <v>0</v>
      </c>
      <c r="K63" s="165"/>
      <c r="L63" s="16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0"/>
      <c r="C64" s="171"/>
      <c r="D64" s="172" t="s">
        <v>292</v>
      </c>
      <c r="E64" s="173"/>
      <c r="F64" s="173"/>
      <c r="G64" s="173"/>
      <c r="H64" s="173"/>
      <c r="I64" s="173"/>
      <c r="J64" s="174">
        <f>J152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4"/>
      <c r="C65" s="165"/>
      <c r="D65" s="166" t="s">
        <v>110</v>
      </c>
      <c r="E65" s="167"/>
      <c r="F65" s="167"/>
      <c r="G65" s="167"/>
      <c r="H65" s="167"/>
      <c r="I65" s="167"/>
      <c r="J65" s="168">
        <f>J162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0"/>
      <c r="C66" s="171"/>
      <c r="D66" s="172" t="s">
        <v>111</v>
      </c>
      <c r="E66" s="173"/>
      <c r="F66" s="173"/>
      <c r="G66" s="173"/>
      <c r="H66" s="173"/>
      <c r="I66" s="173"/>
      <c r="J66" s="174">
        <f>J163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112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59" t="str">
        <f>E7</f>
        <v>Obvod OŘ ÚL, PO/DK, lokální klim. v DK - akce BOZP 2022</v>
      </c>
      <c r="F76" s="31"/>
      <c r="G76" s="31"/>
      <c r="H76" s="31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100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SO-02 - Ohníč - dopravní kancelář</v>
      </c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>Ohníč</v>
      </c>
      <c r="G80" s="39"/>
      <c r="H80" s="39"/>
      <c r="I80" s="31" t="s">
        <v>23</v>
      </c>
      <c r="J80" s="71" t="str">
        <f>IF(J12="","",J12)</f>
        <v>5. 5. 2022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E15</f>
        <v>Správa železnic, státní organizace</v>
      </c>
      <c r="G82" s="39"/>
      <c r="H82" s="39"/>
      <c r="I82" s="31" t="s">
        <v>31</v>
      </c>
      <c r="J82" s="35" t="str">
        <f>E21</f>
        <v xml:space="preserve"> 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25.65" customHeight="1">
      <c r="A83" s="37"/>
      <c r="B83" s="38"/>
      <c r="C83" s="31" t="s">
        <v>29</v>
      </c>
      <c r="D83" s="39"/>
      <c r="E83" s="39"/>
      <c r="F83" s="26" t="str">
        <f>IF(E18="","",E18)</f>
        <v>Vyplň údaj</v>
      </c>
      <c r="G83" s="39"/>
      <c r="H83" s="39"/>
      <c r="I83" s="31" t="s">
        <v>34</v>
      </c>
      <c r="J83" s="35" t="str">
        <f>E24</f>
        <v>Správa železnic, státní organizace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1" customFormat="1" ht="29.28" customHeight="1">
      <c r="A85" s="176"/>
      <c r="B85" s="177"/>
      <c r="C85" s="178" t="s">
        <v>113</v>
      </c>
      <c r="D85" s="179" t="s">
        <v>58</v>
      </c>
      <c r="E85" s="179" t="s">
        <v>54</v>
      </c>
      <c r="F85" s="179" t="s">
        <v>55</v>
      </c>
      <c r="G85" s="179" t="s">
        <v>114</v>
      </c>
      <c r="H85" s="179" t="s">
        <v>115</v>
      </c>
      <c r="I85" s="179" t="s">
        <v>116</v>
      </c>
      <c r="J85" s="179" t="s">
        <v>105</v>
      </c>
      <c r="K85" s="180" t="s">
        <v>117</v>
      </c>
      <c r="L85" s="181"/>
      <c r="M85" s="91" t="s">
        <v>19</v>
      </c>
      <c r="N85" s="92" t="s">
        <v>43</v>
      </c>
      <c r="O85" s="92" t="s">
        <v>118</v>
      </c>
      <c r="P85" s="92" t="s">
        <v>119</v>
      </c>
      <c r="Q85" s="92" t="s">
        <v>120</v>
      </c>
      <c r="R85" s="92" t="s">
        <v>121</v>
      </c>
      <c r="S85" s="92" t="s">
        <v>122</v>
      </c>
      <c r="T85" s="93" t="s">
        <v>123</v>
      </c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</row>
    <row r="86" s="2" customFormat="1" ht="22.8" customHeight="1">
      <c r="A86" s="37"/>
      <c r="B86" s="38"/>
      <c r="C86" s="98" t="s">
        <v>124</v>
      </c>
      <c r="D86" s="39"/>
      <c r="E86" s="39"/>
      <c r="F86" s="39"/>
      <c r="G86" s="39"/>
      <c r="H86" s="39"/>
      <c r="I86" s="39"/>
      <c r="J86" s="182">
        <f>BK86</f>
        <v>0</v>
      </c>
      <c r="K86" s="39"/>
      <c r="L86" s="43"/>
      <c r="M86" s="94"/>
      <c r="N86" s="183"/>
      <c r="O86" s="95"/>
      <c r="P86" s="184">
        <f>P87+P151+P162</f>
        <v>0</v>
      </c>
      <c r="Q86" s="95"/>
      <c r="R86" s="184">
        <f>R87+R151+R162</f>
        <v>0.049249500000000002</v>
      </c>
      <c r="S86" s="95"/>
      <c r="T86" s="185">
        <f>T87+T151+T162</f>
        <v>0.021000000000000001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72</v>
      </c>
      <c r="AU86" s="16" t="s">
        <v>106</v>
      </c>
      <c r="BK86" s="186">
        <f>BK87+BK151+BK162</f>
        <v>0</v>
      </c>
    </row>
    <row r="87" s="12" customFormat="1" ht="25.92" customHeight="1">
      <c r="A87" s="12"/>
      <c r="B87" s="187"/>
      <c r="C87" s="188"/>
      <c r="D87" s="189" t="s">
        <v>72</v>
      </c>
      <c r="E87" s="190" t="s">
        <v>125</v>
      </c>
      <c r="F87" s="190" t="s">
        <v>126</v>
      </c>
      <c r="G87" s="188"/>
      <c r="H87" s="188"/>
      <c r="I87" s="191"/>
      <c r="J87" s="192">
        <f>BK87</f>
        <v>0</v>
      </c>
      <c r="K87" s="188"/>
      <c r="L87" s="193"/>
      <c r="M87" s="194"/>
      <c r="N87" s="195"/>
      <c r="O87" s="195"/>
      <c r="P87" s="196">
        <f>P88+P126</f>
        <v>0</v>
      </c>
      <c r="Q87" s="195"/>
      <c r="R87" s="196">
        <f>R88+R126</f>
        <v>0.049249500000000002</v>
      </c>
      <c r="S87" s="195"/>
      <c r="T87" s="197">
        <f>T88+T126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8" t="s">
        <v>83</v>
      </c>
      <c r="AT87" s="199" t="s">
        <v>72</v>
      </c>
      <c r="AU87" s="199" t="s">
        <v>73</v>
      </c>
      <c r="AY87" s="198" t="s">
        <v>127</v>
      </c>
      <c r="BK87" s="200">
        <f>BK88+BK126</f>
        <v>0</v>
      </c>
    </row>
    <row r="88" s="12" customFormat="1" ht="22.8" customHeight="1">
      <c r="A88" s="12"/>
      <c r="B88" s="187"/>
      <c r="C88" s="188"/>
      <c r="D88" s="189" t="s">
        <v>72</v>
      </c>
      <c r="E88" s="201" t="s">
        <v>128</v>
      </c>
      <c r="F88" s="201" t="s">
        <v>129</v>
      </c>
      <c r="G88" s="188"/>
      <c r="H88" s="188"/>
      <c r="I88" s="191"/>
      <c r="J88" s="202">
        <f>BK88</f>
        <v>0</v>
      </c>
      <c r="K88" s="188"/>
      <c r="L88" s="193"/>
      <c r="M88" s="194"/>
      <c r="N88" s="195"/>
      <c r="O88" s="195"/>
      <c r="P88" s="196">
        <f>SUM(P89:P125)</f>
        <v>0</v>
      </c>
      <c r="Q88" s="195"/>
      <c r="R88" s="196">
        <f>SUM(R89:R125)</f>
        <v>0.0047895000000000004</v>
      </c>
      <c r="S88" s="195"/>
      <c r="T88" s="197">
        <f>SUM(T89:T125)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8" t="s">
        <v>83</v>
      </c>
      <c r="AT88" s="199" t="s">
        <v>72</v>
      </c>
      <c r="AU88" s="199" t="s">
        <v>81</v>
      </c>
      <c r="AY88" s="198" t="s">
        <v>127</v>
      </c>
      <c r="BK88" s="200">
        <f>SUM(BK89:BK125)</f>
        <v>0</v>
      </c>
    </row>
    <row r="89" s="2" customFormat="1" ht="16.5" customHeight="1">
      <c r="A89" s="37"/>
      <c r="B89" s="38"/>
      <c r="C89" s="203" t="s">
        <v>251</v>
      </c>
      <c r="D89" s="203" t="s">
        <v>130</v>
      </c>
      <c r="E89" s="204" t="s">
        <v>293</v>
      </c>
      <c r="F89" s="205" t="s">
        <v>294</v>
      </c>
      <c r="G89" s="206" t="s">
        <v>133</v>
      </c>
      <c r="H89" s="207">
        <v>12</v>
      </c>
      <c r="I89" s="208"/>
      <c r="J89" s="209">
        <f>ROUND(I89*H89,2)</f>
        <v>0</v>
      </c>
      <c r="K89" s="205" t="s">
        <v>152</v>
      </c>
      <c r="L89" s="43"/>
      <c r="M89" s="210" t="s">
        <v>19</v>
      </c>
      <c r="N89" s="211" t="s">
        <v>44</v>
      </c>
      <c r="O89" s="83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4" t="s">
        <v>135</v>
      </c>
      <c r="AT89" s="214" t="s">
        <v>130</v>
      </c>
      <c r="AU89" s="214" t="s">
        <v>83</v>
      </c>
      <c r="AY89" s="16" t="s">
        <v>127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6" t="s">
        <v>81</v>
      </c>
      <c r="BK89" s="215">
        <f>ROUND(I89*H89,2)</f>
        <v>0</v>
      </c>
      <c r="BL89" s="16" t="s">
        <v>135</v>
      </c>
      <c r="BM89" s="214" t="s">
        <v>295</v>
      </c>
    </row>
    <row r="90" s="2" customFormat="1">
      <c r="A90" s="37"/>
      <c r="B90" s="38"/>
      <c r="C90" s="39"/>
      <c r="D90" s="216" t="s">
        <v>137</v>
      </c>
      <c r="E90" s="39"/>
      <c r="F90" s="217" t="s">
        <v>296</v>
      </c>
      <c r="G90" s="39"/>
      <c r="H90" s="39"/>
      <c r="I90" s="218"/>
      <c r="J90" s="39"/>
      <c r="K90" s="39"/>
      <c r="L90" s="43"/>
      <c r="M90" s="219"/>
      <c r="N90" s="220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137</v>
      </c>
      <c r="AU90" s="16" t="s">
        <v>83</v>
      </c>
    </row>
    <row r="91" s="2" customFormat="1">
      <c r="A91" s="37"/>
      <c r="B91" s="38"/>
      <c r="C91" s="39"/>
      <c r="D91" s="231" t="s">
        <v>155</v>
      </c>
      <c r="E91" s="39"/>
      <c r="F91" s="232" t="s">
        <v>297</v>
      </c>
      <c r="G91" s="39"/>
      <c r="H91" s="39"/>
      <c r="I91" s="218"/>
      <c r="J91" s="39"/>
      <c r="K91" s="39"/>
      <c r="L91" s="43"/>
      <c r="M91" s="219"/>
      <c r="N91" s="220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155</v>
      </c>
      <c r="AU91" s="16" t="s">
        <v>83</v>
      </c>
    </row>
    <row r="92" s="2" customFormat="1" ht="16.5" customHeight="1">
      <c r="A92" s="37"/>
      <c r="B92" s="38"/>
      <c r="C92" s="221" t="s">
        <v>193</v>
      </c>
      <c r="D92" s="221" t="s">
        <v>139</v>
      </c>
      <c r="E92" s="222" t="s">
        <v>298</v>
      </c>
      <c r="F92" s="223" t="s">
        <v>299</v>
      </c>
      <c r="G92" s="224" t="s">
        <v>133</v>
      </c>
      <c r="H92" s="225">
        <v>12.6</v>
      </c>
      <c r="I92" s="226"/>
      <c r="J92" s="227">
        <f>ROUND(I92*H92,2)</f>
        <v>0</v>
      </c>
      <c r="K92" s="223" t="s">
        <v>152</v>
      </c>
      <c r="L92" s="228"/>
      <c r="M92" s="229" t="s">
        <v>19</v>
      </c>
      <c r="N92" s="230" t="s">
        <v>44</v>
      </c>
      <c r="O92" s="83"/>
      <c r="P92" s="212">
        <f>O92*H92</f>
        <v>0</v>
      </c>
      <c r="Q92" s="212">
        <v>6.9999999999999994E-05</v>
      </c>
      <c r="R92" s="212">
        <f>Q92*H92</f>
        <v>0.00088199999999999986</v>
      </c>
      <c r="S92" s="212">
        <v>0</v>
      </c>
      <c r="T92" s="213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4" t="s">
        <v>142</v>
      </c>
      <c r="AT92" s="214" t="s">
        <v>139</v>
      </c>
      <c r="AU92" s="214" t="s">
        <v>83</v>
      </c>
      <c r="AY92" s="16" t="s">
        <v>127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6" t="s">
        <v>81</v>
      </c>
      <c r="BK92" s="215">
        <f>ROUND(I92*H92,2)</f>
        <v>0</v>
      </c>
      <c r="BL92" s="16" t="s">
        <v>135</v>
      </c>
      <c r="BM92" s="214" t="s">
        <v>300</v>
      </c>
    </row>
    <row r="93" s="2" customFormat="1">
      <c r="A93" s="37"/>
      <c r="B93" s="38"/>
      <c r="C93" s="39"/>
      <c r="D93" s="216" t="s">
        <v>137</v>
      </c>
      <c r="E93" s="39"/>
      <c r="F93" s="217" t="s">
        <v>299</v>
      </c>
      <c r="G93" s="39"/>
      <c r="H93" s="39"/>
      <c r="I93" s="218"/>
      <c r="J93" s="39"/>
      <c r="K93" s="39"/>
      <c r="L93" s="43"/>
      <c r="M93" s="219"/>
      <c r="N93" s="220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137</v>
      </c>
      <c r="AU93" s="16" t="s">
        <v>83</v>
      </c>
    </row>
    <row r="94" s="13" customFormat="1">
      <c r="A94" s="13"/>
      <c r="B94" s="233"/>
      <c r="C94" s="234"/>
      <c r="D94" s="216" t="s">
        <v>160</v>
      </c>
      <c r="E94" s="234"/>
      <c r="F94" s="235" t="s">
        <v>301</v>
      </c>
      <c r="G94" s="234"/>
      <c r="H94" s="236">
        <v>12.6</v>
      </c>
      <c r="I94" s="237"/>
      <c r="J94" s="234"/>
      <c r="K94" s="234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160</v>
      </c>
      <c r="AU94" s="242" t="s">
        <v>83</v>
      </c>
      <c r="AV94" s="13" t="s">
        <v>83</v>
      </c>
      <c r="AW94" s="13" t="s">
        <v>4</v>
      </c>
      <c r="AX94" s="13" t="s">
        <v>81</v>
      </c>
      <c r="AY94" s="242" t="s">
        <v>127</v>
      </c>
    </row>
    <row r="95" s="2" customFormat="1" ht="16.5" customHeight="1">
      <c r="A95" s="37"/>
      <c r="B95" s="38"/>
      <c r="C95" s="203" t="s">
        <v>81</v>
      </c>
      <c r="D95" s="203" t="s">
        <v>130</v>
      </c>
      <c r="E95" s="204" t="s">
        <v>131</v>
      </c>
      <c r="F95" s="205" t="s">
        <v>132</v>
      </c>
      <c r="G95" s="206" t="s">
        <v>133</v>
      </c>
      <c r="H95" s="207">
        <v>2.5</v>
      </c>
      <c r="I95" s="208"/>
      <c r="J95" s="209">
        <f>ROUND(I95*H95,2)</f>
        <v>0</v>
      </c>
      <c r="K95" s="205" t="s">
        <v>134</v>
      </c>
      <c r="L95" s="43"/>
      <c r="M95" s="210" t="s">
        <v>19</v>
      </c>
      <c r="N95" s="211" t="s">
        <v>44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135</v>
      </c>
      <c r="AT95" s="214" t="s">
        <v>130</v>
      </c>
      <c r="AU95" s="214" t="s">
        <v>83</v>
      </c>
      <c r="AY95" s="16" t="s">
        <v>127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81</v>
      </c>
      <c r="BK95" s="215">
        <f>ROUND(I95*H95,2)</f>
        <v>0</v>
      </c>
      <c r="BL95" s="16" t="s">
        <v>135</v>
      </c>
      <c r="BM95" s="214" t="s">
        <v>136</v>
      </c>
    </row>
    <row r="96" s="2" customFormat="1">
      <c r="A96" s="37"/>
      <c r="B96" s="38"/>
      <c r="C96" s="39"/>
      <c r="D96" s="216" t="s">
        <v>137</v>
      </c>
      <c r="E96" s="39"/>
      <c r="F96" s="217" t="s">
        <v>138</v>
      </c>
      <c r="G96" s="39"/>
      <c r="H96" s="39"/>
      <c r="I96" s="218"/>
      <c r="J96" s="39"/>
      <c r="K96" s="39"/>
      <c r="L96" s="43"/>
      <c r="M96" s="219"/>
      <c r="N96" s="220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137</v>
      </c>
      <c r="AU96" s="16" t="s">
        <v>83</v>
      </c>
    </row>
    <row r="97" s="2" customFormat="1" ht="16.5" customHeight="1">
      <c r="A97" s="37"/>
      <c r="B97" s="38"/>
      <c r="C97" s="221" t="s">
        <v>83</v>
      </c>
      <c r="D97" s="221" t="s">
        <v>139</v>
      </c>
      <c r="E97" s="222" t="s">
        <v>140</v>
      </c>
      <c r="F97" s="223" t="s">
        <v>141</v>
      </c>
      <c r="G97" s="224" t="s">
        <v>133</v>
      </c>
      <c r="H97" s="225">
        <v>2.5</v>
      </c>
      <c r="I97" s="226"/>
      <c r="J97" s="227">
        <f>ROUND(I97*H97,2)</f>
        <v>0</v>
      </c>
      <c r="K97" s="223" t="s">
        <v>134</v>
      </c>
      <c r="L97" s="228"/>
      <c r="M97" s="229" t="s">
        <v>19</v>
      </c>
      <c r="N97" s="230" t="s">
        <v>44</v>
      </c>
      <c r="O97" s="83"/>
      <c r="P97" s="212">
        <f>O97*H97</f>
        <v>0</v>
      </c>
      <c r="Q97" s="212">
        <v>6.9999999999999994E-05</v>
      </c>
      <c r="R97" s="212">
        <f>Q97*H97</f>
        <v>0.00017499999999999997</v>
      </c>
      <c r="S97" s="212">
        <v>0</v>
      </c>
      <c r="T97" s="213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4" t="s">
        <v>142</v>
      </c>
      <c r="AT97" s="214" t="s">
        <v>139</v>
      </c>
      <c r="AU97" s="214" t="s">
        <v>83</v>
      </c>
      <c r="AY97" s="16" t="s">
        <v>127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6" t="s">
        <v>81</v>
      </c>
      <c r="BK97" s="215">
        <f>ROUND(I97*H97,2)</f>
        <v>0</v>
      </c>
      <c r="BL97" s="16" t="s">
        <v>135</v>
      </c>
      <c r="BM97" s="214" t="s">
        <v>143</v>
      </c>
    </row>
    <row r="98" s="2" customFormat="1">
      <c r="A98" s="37"/>
      <c r="B98" s="38"/>
      <c r="C98" s="39"/>
      <c r="D98" s="216" t="s">
        <v>137</v>
      </c>
      <c r="E98" s="39"/>
      <c r="F98" s="217" t="s">
        <v>141</v>
      </c>
      <c r="G98" s="39"/>
      <c r="H98" s="39"/>
      <c r="I98" s="218"/>
      <c r="J98" s="39"/>
      <c r="K98" s="39"/>
      <c r="L98" s="43"/>
      <c r="M98" s="219"/>
      <c r="N98" s="220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137</v>
      </c>
      <c r="AU98" s="16" t="s">
        <v>83</v>
      </c>
    </row>
    <row r="99" s="2" customFormat="1" ht="24.15" customHeight="1">
      <c r="A99" s="37"/>
      <c r="B99" s="38"/>
      <c r="C99" s="221" t="s">
        <v>144</v>
      </c>
      <c r="D99" s="221" t="s">
        <v>139</v>
      </c>
      <c r="E99" s="222" t="s">
        <v>145</v>
      </c>
      <c r="F99" s="223" t="s">
        <v>146</v>
      </c>
      <c r="G99" s="224" t="s">
        <v>147</v>
      </c>
      <c r="H99" s="225">
        <v>1</v>
      </c>
      <c r="I99" s="226"/>
      <c r="J99" s="227">
        <f>ROUND(I99*H99,2)</f>
        <v>0</v>
      </c>
      <c r="K99" s="223" t="s">
        <v>134</v>
      </c>
      <c r="L99" s="228"/>
      <c r="M99" s="229" t="s">
        <v>19</v>
      </c>
      <c r="N99" s="230" t="s">
        <v>44</v>
      </c>
      <c r="O99" s="83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4" t="s">
        <v>142</v>
      </c>
      <c r="AT99" s="214" t="s">
        <v>139</v>
      </c>
      <c r="AU99" s="214" t="s">
        <v>83</v>
      </c>
      <c r="AY99" s="16" t="s">
        <v>127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6" t="s">
        <v>81</v>
      </c>
      <c r="BK99" s="215">
        <f>ROUND(I99*H99,2)</f>
        <v>0</v>
      </c>
      <c r="BL99" s="16" t="s">
        <v>135</v>
      </c>
      <c r="BM99" s="214" t="s">
        <v>148</v>
      </c>
    </row>
    <row r="100" s="2" customFormat="1">
      <c r="A100" s="37"/>
      <c r="B100" s="38"/>
      <c r="C100" s="39"/>
      <c r="D100" s="216" t="s">
        <v>137</v>
      </c>
      <c r="E100" s="39"/>
      <c r="F100" s="217" t="s">
        <v>146</v>
      </c>
      <c r="G100" s="39"/>
      <c r="H100" s="39"/>
      <c r="I100" s="218"/>
      <c r="J100" s="39"/>
      <c r="K100" s="39"/>
      <c r="L100" s="43"/>
      <c r="M100" s="219"/>
      <c r="N100" s="220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137</v>
      </c>
      <c r="AU100" s="16" t="s">
        <v>83</v>
      </c>
    </row>
    <row r="101" s="2" customFormat="1" ht="16.5" customHeight="1">
      <c r="A101" s="37"/>
      <c r="B101" s="38"/>
      <c r="C101" s="203" t="s">
        <v>149</v>
      </c>
      <c r="D101" s="203" t="s">
        <v>130</v>
      </c>
      <c r="E101" s="204" t="s">
        <v>150</v>
      </c>
      <c r="F101" s="205" t="s">
        <v>151</v>
      </c>
      <c r="G101" s="206" t="s">
        <v>133</v>
      </c>
      <c r="H101" s="207">
        <v>15</v>
      </c>
      <c r="I101" s="208"/>
      <c r="J101" s="209">
        <f>ROUND(I101*H101,2)</f>
        <v>0</v>
      </c>
      <c r="K101" s="205" t="s">
        <v>152</v>
      </c>
      <c r="L101" s="43"/>
      <c r="M101" s="210" t="s">
        <v>19</v>
      </c>
      <c r="N101" s="211" t="s">
        <v>44</v>
      </c>
      <c r="O101" s="83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4" t="s">
        <v>135</v>
      </c>
      <c r="AT101" s="214" t="s">
        <v>130</v>
      </c>
      <c r="AU101" s="214" t="s">
        <v>83</v>
      </c>
      <c r="AY101" s="16" t="s">
        <v>127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6" t="s">
        <v>81</v>
      </c>
      <c r="BK101" s="215">
        <f>ROUND(I101*H101,2)</f>
        <v>0</v>
      </c>
      <c r="BL101" s="16" t="s">
        <v>135</v>
      </c>
      <c r="BM101" s="214" t="s">
        <v>153</v>
      </c>
    </row>
    <row r="102" s="2" customFormat="1">
      <c r="A102" s="37"/>
      <c r="B102" s="38"/>
      <c r="C102" s="39"/>
      <c r="D102" s="216" t="s">
        <v>137</v>
      </c>
      <c r="E102" s="39"/>
      <c r="F102" s="217" t="s">
        <v>154</v>
      </c>
      <c r="G102" s="39"/>
      <c r="H102" s="39"/>
      <c r="I102" s="218"/>
      <c r="J102" s="39"/>
      <c r="K102" s="39"/>
      <c r="L102" s="43"/>
      <c r="M102" s="219"/>
      <c r="N102" s="220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137</v>
      </c>
      <c r="AU102" s="16" t="s">
        <v>83</v>
      </c>
    </row>
    <row r="103" s="2" customFormat="1">
      <c r="A103" s="37"/>
      <c r="B103" s="38"/>
      <c r="C103" s="39"/>
      <c r="D103" s="231" t="s">
        <v>155</v>
      </c>
      <c r="E103" s="39"/>
      <c r="F103" s="232" t="s">
        <v>156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155</v>
      </c>
      <c r="AU103" s="16" t="s">
        <v>83</v>
      </c>
    </row>
    <row r="104" s="2" customFormat="1" ht="16.5" customHeight="1">
      <c r="A104" s="37"/>
      <c r="B104" s="38"/>
      <c r="C104" s="221" t="s">
        <v>7</v>
      </c>
      <c r="D104" s="221" t="s">
        <v>139</v>
      </c>
      <c r="E104" s="222" t="s">
        <v>157</v>
      </c>
      <c r="F104" s="223" t="s">
        <v>158</v>
      </c>
      <c r="G104" s="224" t="s">
        <v>133</v>
      </c>
      <c r="H104" s="225">
        <v>17.25</v>
      </c>
      <c r="I104" s="226"/>
      <c r="J104" s="227">
        <f>ROUND(I104*H104,2)</f>
        <v>0</v>
      </c>
      <c r="K104" s="223" t="s">
        <v>134</v>
      </c>
      <c r="L104" s="228"/>
      <c r="M104" s="229" t="s">
        <v>19</v>
      </c>
      <c r="N104" s="230" t="s">
        <v>44</v>
      </c>
      <c r="O104" s="83"/>
      <c r="P104" s="212">
        <f>O104*H104</f>
        <v>0</v>
      </c>
      <c r="Q104" s="212">
        <v>0.00017000000000000001</v>
      </c>
      <c r="R104" s="212">
        <f>Q104*H104</f>
        <v>0.0029325000000000002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142</v>
      </c>
      <c r="AT104" s="214" t="s">
        <v>139</v>
      </c>
      <c r="AU104" s="214" t="s">
        <v>83</v>
      </c>
      <c r="AY104" s="16" t="s">
        <v>127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81</v>
      </c>
      <c r="BK104" s="215">
        <f>ROUND(I104*H104,2)</f>
        <v>0</v>
      </c>
      <c r="BL104" s="16" t="s">
        <v>135</v>
      </c>
      <c r="BM104" s="214" t="s">
        <v>159</v>
      </c>
    </row>
    <row r="105" s="2" customFormat="1">
      <c r="A105" s="37"/>
      <c r="B105" s="38"/>
      <c r="C105" s="39"/>
      <c r="D105" s="216" t="s">
        <v>137</v>
      </c>
      <c r="E105" s="39"/>
      <c r="F105" s="217" t="s">
        <v>158</v>
      </c>
      <c r="G105" s="39"/>
      <c r="H105" s="39"/>
      <c r="I105" s="218"/>
      <c r="J105" s="39"/>
      <c r="K105" s="39"/>
      <c r="L105" s="43"/>
      <c r="M105" s="219"/>
      <c r="N105" s="220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137</v>
      </c>
      <c r="AU105" s="16" t="s">
        <v>83</v>
      </c>
    </row>
    <row r="106" s="13" customFormat="1">
      <c r="A106" s="13"/>
      <c r="B106" s="233"/>
      <c r="C106" s="234"/>
      <c r="D106" s="216" t="s">
        <v>160</v>
      </c>
      <c r="E106" s="234"/>
      <c r="F106" s="235" t="s">
        <v>302</v>
      </c>
      <c r="G106" s="234"/>
      <c r="H106" s="236">
        <v>17.25</v>
      </c>
      <c r="I106" s="237"/>
      <c r="J106" s="234"/>
      <c r="K106" s="234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160</v>
      </c>
      <c r="AU106" s="242" t="s">
        <v>83</v>
      </c>
      <c r="AV106" s="13" t="s">
        <v>83</v>
      </c>
      <c r="AW106" s="13" t="s">
        <v>4</v>
      </c>
      <c r="AX106" s="13" t="s">
        <v>81</v>
      </c>
      <c r="AY106" s="242" t="s">
        <v>127</v>
      </c>
    </row>
    <row r="107" s="2" customFormat="1" ht="16.5" customHeight="1">
      <c r="A107" s="37"/>
      <c r="B107" s="38"/>
      <c r="C107" s="203" t="s">
        <v>162</v>
      </c>
      <c r="D107" s="203" t="s">
        <v>130</v>
      </c>
      <c r="E107" s="204" t="s">
        <v>163</v>
      </c>
      <c r="F107" s="205" t="s">
        <v>164</v>
      </c>
      <c r="G107" s="206" t="s">
        <v>165</v>
      </c>
      <c r="H107" s="207">
        <v>7</v>
      </c>
      <c r="I107" s="208"/>
      <c r="J107" s="209">
        <f>ROUND(I107*H107,2)</f>
        <v>0</v>
      </c>
      <c r="K107" s="205" t="s">
        <v>152</v>
      </c>
      <c r="L107" s="43"/>
      <c r="M107" s="210" t="s">
        <v>19</v>
      </c>
      <c r="N107" s="211" t="s">
        <v>44</v>
      </c>
      <c r="O107" s="83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135</v>
      </c>
      <c r="AT107" s="214" t="s">
        <v>130</v>
      </c>
      <c r="AU107" s="214" t="s">
        <v>83</v>
      </c>
      <c r="AY107" s="16" t="s">
        <v>127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81</v>
      </c>
      <c r="BK107" s="215">
        <f>ROUND(I107*H107,2)</f>
        <v>0</v>
      </c>
      <c r="BL107" s="16" t="s">
        <v>135</v>
      </c>
      <c r="BM107" s="214" t="s">
        <v>166</v>
      </c>
    </row>
    <row r="108" s="2" customFormat="1">
      <c r="A108" s="37"/>
      <c r="B108" s="38"/>
      <c r="C108" s="39"/>
      <c r="D108" s="216" t="s">
        <v>137</v>
      </c>
      <c r="E108" s="39"/>
      <c r="F108" s="217" t="s">
        <v>167</v>
      </c>
      <c r="G108" s="39"/>
      <c r="H108" s="39"/>
      <c r="I108" s="218"/>
      <c r="J108" s="39"/>
      <c r="K108" s="39"/>
      <c r="L108" s="43"/>
      <c r="M108" s="219"/>
      <c r="N108" s="220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137</v>
      </c>
      <c r="AU108" s="16" t="s">
        <v>83</v>
      </c>
    </row>
    <row r="109" s="2" customFormat="1">
      <c r="A109" s="37"/>
      <c r="B109" s="38"/>
      <c r="C109" s="39"/>
      <c r="D109" s="231" t="s">
        <v>155</v>
      </c>
      <c r="E109" s="39"/>
      <c r="F109" s="232" t="s">
        <v>168</v>
      </c>
      <c r="G109" s="39"/>
      <c r="H109" s="39"/>
      <c r="I109" s="218"/>
      <c r="J109" s="39"/>
      <c r="K109" s="39"/>
      <c r="L109" s="43"/>
      <c r="M109" s="219"/>
      <c r="N109" s="220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155</v>
      </c>
      <c r="AU109" s="16" t="s">
        <v>83</v>
      </c>
    </row>
    <row r="110" s="2" customFormat="1" ht="16.5" customHeight="1">
      <c r="A110" s="37"/>
      <c r="B110" s="38"/>
      <c r="C110" s="203" t="s">
        <v>184</v>
      </c>
      <c r="D110" s="203" t="s">
        <v>130</v>
      </c>
      <c r="E110" s="204" t="s">
        <v>185</v>
      </c>
      <c r="F110" s="205" t="s">
        <v>186</v>
      </c>
      <c r="G110" s="206" t="s">
        <v>165</v>
      </c>
      <c r="H110" s="207">
        <v>2</v>
      </c>
      <c r="I110" s="208"/>
      <c r="J110" s="209">
        <f>ROUND(I110*H110,2)</f>
        <v>0</v>
      </c>
      <c r="K110" s="205" t="s">
        <v>134</v>
      </c>
      <c r="L110" s="43"/>
      <c r="M110" s="210" t="s">
        <v>19</v>
      </c>
      <c r="N110" s="211" t="s">
        <v>44</v>
      </c>
      <c r="O110" s="83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135</v>
      </c>
      <c r="AT110" s="214" t="s">
        <v>130</v>
      </c>
      <c r="AU110" s="214" t="s">
        <v>83</v>
      </c>
      <c r="AY110" s="16" t="s">
        <v>127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81</v>
      </c>
      <c r="BK110" s="215">
        <f>ROUND(I110*H110,2)</f>
        <v>0</v>
      </c>
      <c r="BL110" s="16" t="s">
        <v>135</v>
      </c>
      <c r="BM110" s="214" t="s">
        <v>187</v>
      </c>
    </row>
    <row r="111" s="2" customFormat="1">
      <c r="A111" s="37"/>
      <c r="B111" s="38"/>
      <c r="C111" s="39"/>
      <c r="D111" s="216" t="s">
        <v>137</v>
      </c>
      <c r="E111" s="39"/>
      <c r="F111" s="217" t="s">
        <v>188</v>
      </c>
      <c r="G111" s="39"/>
      <c r="H111" s="39"/>
      <c r="I111" s="218"/>
      <c r="J111" s="39"/>
      <c r="K111" s="39"/>
      <c r="L111" s="43"/>
      <c r="M111" s="219"/>
      <c r="N111" s="220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137</v>
      </c>
      <c r="AU111" s="16" t="s">
        <v>83</v>
      </c>
    </row>
    <row r="112" s="2" customFormat="1" ht="16.5" customHeight="1">
      <c r="A112" s="37"/>
      <c r="B112" s="38"/>
      <c r="C112" s="221" t="s">
        <v>189</v>
      </c>
      <c r="D112" s="221" t="s">
        <v>139</v>
      </c>
      <c r="E112" s="222" t="s">
        <v>190</v>
      </c>
      <c r="F112" s="223" t="s">
        <v>191</v>
      </c>
      <c r="G112" s="224" t="s">
        <v>165</v>
      </c>
      <c r="H112" s="225">
        <v>1</v>
      </c>
      <c r="I112" s="226"/>
      <c r="J112" s="227">
        <f>ROUND(I112*H112,2)</f>
        <v>0</v>
      </c>
      <c r="K112" s="223" t="s">
        <v>152</v>
      </c>
      <c r="L112" s="228"/>
      <c r="M112" s="229" t="s">
        <v>19</v>
      </c>
      <c r="N112" s="230" t="s">
        <v>44</v>
      </c>
      <c r="O112" s="83"/>
      <c r="P112" s="212">
        <f>O112*H112</f>
        <v>0</v>
      </c>
      <c r="Q112" s="212">
        <v>0.00040000000000000002</v>
      </c>
      <c r="R112" s="212">
        <f>Q112*H112</f>
        <v>0.00040000000000000002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142</v>
      </c>
      <c r="AT112" s="214" t="s">
        <v>139</v>
      </c>
      <c r="AU112" s="214" t="s">
        <v>83</v>
      </c>
      <c r="AY112" s="16" t="s">
        <v>127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81</v>
      </c>
      <c r="BK112" s="215">
        <f>ROUND(I112*H112,2)</f>
        <v>0</v>
      </c>
      <c r="BL112" s="16" t="s">
        <v>135</v>
      </c>
      <c r="BM112" s="214" t="s">
        <v>192</v>
      </c>
    </row>
    <row r="113" s="2" customFormat="1">
      <c r="A113" s="37"/>
      <c r="B113" s="38"/>
      <c r="C113" s="39"/>
      <c r="D113" s="216" t="s">
        <v>137</v>
      </c>
      <c r="E113" s="39"/>
      <c r="F113" s="217" t="s">
        <v>191</v>
      </c>
      <c r="G113" s="39"/>
      <c r="H113" s="39"/>
      <c r="I113" s="218"/>
      <c r="J113" s="39"/>
      <c r="K113" s="39"/>
      <c r="L113" s="43"/>
      <c r="M113" s="219"/>
      <c r="N113" s="220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137</v>
      </c>
      <c r="AU113" s="16" t="s">
        <v>83</v>
      </c>
    </row>
    <row r="114" s="2" customFormat="1" ht="16.5" customHeight="1">
      <c r="A114" s="37"/>
      <c r="B114" s="38"/>
      <c r="C114" s="221" t="s">
        <v>303</v>
      </c>
      <c r="D114" s="221" t="s">
        <v>139</v>
      </c>
      <c r="E114" s="222" t="s">
        <v>194</v>
      </c>
      <c r="F114" s="223" t="s">
        <v>195</v>
      </c>
      <c r="G114" s="224" t="s">
        <v>165</v>
      </c>
      <c r="H114" s="225">
        <v>1</v>
      </c>
      <c r="I114" s="226"/>
      <c r="J114" s="227">
        <f>ROUND(I114*H114,2)</f>
        <v>0</v>
      </c>
      <c r="K114" s="223" t="s">
        <v>152</v>
      </c>
      <c r="L114" s="228"/>
      <c r="M114" s="229" t="s">
        <v>19</v>
      </c>
      <c r="N114" s="230" t="s">
        <v>44</v>
      </c>
      <c r="O114" s="83"/>
      <c r="P114" s="212">
        <f>O114*H114</f>
        <v>0</v>
      </c>
      <c r="Q114" s="212">
        <v>0.00040000000000000002</v>
      </c>
      <c r="R114" s="212">
        <f>Q114*H114</f>
        <v>0.00040000000000000002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142</v>
      </c>
      <c r="AT114" s="214" t="s">
        <v>139</v>
      </c>
      <c r="AU114" s="214" t="s">
        <v>83</v>
      </c>
      <c r="AY114" s="16" t="s">
        <v>127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81</v>
      </c>
      <c r="BK114" s="215">
        <f>ROUND(I114*H114,2)</f>
        <v>0</v>
      </c>
      <c r="BL114" s="16" t="s">
        <v>135</v>
      </c>
      <c r="BM114" s="214" t="s">
        <v>304</v>
      </c>
    </row>
    <row r="115" s="2" customFormat="1">
      <c r="A115" s="37"/>
      <c r="B115" s="38"/>
      <c r="C115" s="39"/>
      <c r="D115" s="216" t="s">
        <v>137</v>
      </c>
      <c r="E115" s="39"/>
      <c r="F115" s="217" t="s">
        <v>195</v>
      </c>
      <c r="G115" s="39"/>
      <c r="H115" s="39"/>
      <c r="I115" s="218"/>
      <c r="J115" s="39"/>
      <c r="K115" s="39"/>
      <c r="L115" s="43"/>
      <c r="M115" s="219"/>
      <c r="N115" s="220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137</v>
      </c>
      <c r="AU115" s="16" t="s">
        <v>83</v>
      </c>
    </row>
    <row r="116" s="2" customFormat="1" ht="16.5" customHeight="1">
      <c r="A116" s="37"/>
      <c r="B116" s="38"/>
      <c r="C116" s="203" t="s">
        <v>197</v>
      </c>
      <c r="D116" s="203" t="s">
        <v>130</v>
      </c>
      <c r="E116" s="204" t="s">
        <v>198</v>
      </c>
      <c r="F116" s="205" t="s">
        <v>199</v>
      </c>
      <c r="G116" s="206" t="s">
        <v>165</v>
      </c>
      <c r="H116" s="207">
        <v>1</v>
      </c>
      <c r="I116" s="208"/>
      <c r="J116" s="209">
        <f>ROUND(I116*H116,2)</f>
        <v>0</v>
      </c>
      <c r="K116" s="205" t="s">
        <v>152</v>
      </c>
      <c r="L116" s="43"/>
      <c r="M116" s="210" t="s">
        <v>19</v>
      </c>
      <c r="N116" s="211" t="s">
        <v>44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135</v>
      </c>
      <c r="AT116" s="214" t="s">
        <v>130</v>
      </c>
      <c r="AU116" s="214" t="s">
        <v>83</v>
      </c>
      <c r="AY116" s="16" t="s">
        <v>127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81</v>
      </c>
      <c r="BK116" s="215">
        <f>ROUND(I116*H116,2)</f>
        <v>0</v>
      </c>
      <c r="BL116" s="16" t="s">
        <v>135</v>
      </c>
      <c r="BM116" s="214" t="s">
        <v>200</v>
      </c>
    </row>
    <row r="117" s="2" customFormat="1">
      <c r="A117" s="37"/>
      <c r="B117" s="38"/>
      <c r="C117" s="39"/>
      <c r="D117" s="216" t="s">
        <v>137</v>
      </c>
      <c r="E117" s="39"/>
      <c r="F117" s="217" t="s">
        <v>201</v>
      </c>
      <c r="G117" s="39"/>
      <c r="H117" s="39"/>
      <c r="I117" s="218"/>
      <c r="J117" s="39"/>
      <c r="K117" s="39"/>
      <c r="L117" s="43"/>
      <c r="M117" s="219"/>
      <c r="N117" s="220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137</v>
      </c>
      <c r="AU117" s="16" t="s">
        <v>83</v>
      </c>
    </row>
    <row r="118" s="2" customFormat="1">
      <c r="A118" s="37"/>
      <c r="B118" s="38"/>
      <c r="C118" s="39"/>
      <c r="D118" s="231" t="s">
        <v>155</v>
      </c>
      <c r="E118" s="39"/>
      <c r="F118" s="232" t="s">
        <v>202</v>
      </c>
      <c r="G118" s="39"/>
      <c r="H118" s="39"/>
      <c r="I118" s="218"/>
      <c r="J118" s="39"/>
      <c r="K118" s="39"/>
      <c r="L118" s="43"/>
      <c r="M118" s="219"/>
      <c r="N118" s="220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155</v>
      </c>
      <c r="AU118" s="16" t="s">
        <v>83</v>
      </c>
    </row>
    <row r="119" s="2" customFormat="1" ht="16.5" customHeight="1">
      <c r="A119" s="37"/>
      <c r="B119" s="38"/>
      <c r="C119" s="221" t="s">
        <v>203</v>
      </c>
      <c r="D119" s="221" t="s">
        <v>139</v>
      </c>
      <c r="E119" s="222" t="s">
        <v>204</v>
      </c>
      <c r="F119" s="223" t="s">
        <v>205</v>
      </c>
      <c r="G119" s="224" t="s">
        <v>165</v>
      </c>
      <c r="H119" s="225">
        <v>1</v>
      </c>
      <c r="I119" s="226"/>
      <c r="J119" s="227">
        <f>ROUND(I119*H119,2)</f>
        <v>0</v>
      </c>
      <c r="K119" s="223" t="s">
        <v>19</v>
      </c>
      <c r="L119" s="228"/>
      <c r="M119" s="229" t="s">
        <v>19</v>
      </c>
      <c r="N119" s="230" t="s">
        <v>44</v>
      </c>
      <c r="O119" s="83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4" t="s">
        <v>142</v>
      </c>
      <c r="AT119" s="214" t="s">
        <v>139</v>
      </c>
      <c r="AU119" s="214" t="s">
        <v>83</v>
      </c>
      <c r="AY119" s="16" t="s">
        <v>127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6" t="s">
        <v>81</v>
      </c>
      <c r="BK119" s="215">
        <f>ROUND(I119*H119,2)</f>
        <v>0</v>
      </c>
      <c r="BL119" s="16" t="s">
        <v>135</v>
      </c>
      <c r="BM119" s="214" t="s">
        <v>206</v>
      </c>
    </row>
    <row r="120" s="2" customFormat="1">
      <c r="A120" s="37"/>
      <c r="B120" s="38"/>
      <c r="C120" s="39"/>
      <c r="D120" s="216" t="s">
        <v>137</v>
      </c>
      <c r="E120" s="39"/>
      <c r="F120" s="217" t="s">
        <v>205</v>
      </c>
      <c r="G120" s="39"/>
      <c r="H120" s="39"/>
      <c r="I120" s="218"/>
      <c r="J120" s="39"/>
      <c r="K120" s="39"/>
      <c r="L120" s="43"/>
      <c r="M120" s="219"/>
      <c r="N120" s="220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137</v>
      </c>
      <c r="AU120" s="16" t="s">
        <v>83</v>
      </c>
    </row>
    <row r="121" s="2" customFormat="1" ht="16.5" customHeight="1">
      <c r="A121" s="37"/>
      <c r="B121" s="38"/>
      <c r="C121" s="203" t="s">
        <v>207</v>
      </c>
      <c r="D121" s="203" t="s">
        <v>130</v>
      </c>
      <c r="E121" s="204" t="s">
        <v>208</v>
      </c>
      <c r="F121" s="205" t="s">
        <v>209</v>
      </c>
      <c r="G121" s="206" t="s">
        <v>165</v>
      </c>
      <c r="H121" s="207">
        <v>1</v>
      </c>
      <c r="I121" s="208"/>
      <c r="J121" s="209">
        <f>ROUND(I121*H121,2)</f>
        <v>0</v>
      </c>
      <c r="K121" s="205" t="s">
        <v>19</v>
      </c>
      <c r="L121" s="43"/>
      <c r="M121" s="210" t="s">
        <v>19</v>
      </c>
      <c r="N121" s="211" t="s">
        <v>44</v>
      </c>
      <c r="O121" s="83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4" t="s">
        <v>135</v>
      </c>
      <c r="AT121" s="214" t="s">
        <v>130</v>
      </c>
      <c r="AU121" s="214" t="s">
        <v>83</v>
      </c>
      <c r="AY121" s="16" t="s">
        <v>127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81</v>
      </c>
      <c r="BK121" s="215">
        <f>ROUND(I121*H121,2)</f>
        <v>0</v>
      </c>
      <c r="BL121" s="16" t="s">
        <v>135</v>
      </c>
      <c r="BM121" s="214" t="s">
        <v>210</v>
      </c>
    </row>
    <row r="122" s="2" customFormat="1">
      <c r="A122" s="37"/>
      <c r="B122" s="38"/>
      <c r="C122" s="39"/>
      <c r="D122" s="216" t="s">
        <v>137</v>
      </c>
      <c r="E122" s="39"/>
      <c r="F122" s="217" t="s">
        <v>209</v>
      </c>
      <c r="G122" s="39"/>
      <c r="H122" s="39"/>
      <c r="I122" s="218"/>
      <c r="J122" s="39"/>
      <c r="K122" s="39"/>
      <c r="L122" s="43"/>
      <c r="M122" s="219"/>
      <c r="N122" s="220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137</v>
      </c>
      <c r="AU122" s="16" t="s">
        <v>83</v>
      </c>
    </row>
    <row r="123" s="2" customFormat="1">
      <c r="A123" s="37"/>
      <c r="B123" s="38"/>
      <c r="C123" s="39"/>
      <c r="D123" s="216" t="s">
        <v>211</v>
      </c>
      <c r="E123" s="39"/>
      <c r="F123" s="243" t="s">
        <v>212</v>
      </c>
      <c r="G123" s="39"/>
      <c r="H123" s="39"/>
      <c r="I123" s="218"/>
      <c r="J123" s="39"/>
      <c r="K123" s="39"/>
      <c r="L123" s="43"/>
      <c r="M123" s="219"/>
      <c r="N123" s="220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211</v>
      </c>
      <c r="AU123" s="16" t="s">
        <v>83</v>
      </c>
    </row>
    <row r="124" s="2" customFormat="1" ht="16.5" customHeight="1">
      <c r="A124" s="37"/>
      <c r="B124" s="38"/>
      <c r="C124" s="203" t="s">
        <v>213</v>
      </c>
      <c r="D124" s="203" t="s">
        <v>130</v>
      </c>
      <c r="E124" s="204" t="s">
        <v>214</v>
      </c>
      <c r="F124" s="205" t="s">
        <v>215</v>
      </c>
      <c r="G124" s="206" t="s">
        <v>216</v>
      </c>
      <c r="H124" s="207">
        <v>0.0040000000000000001</v>
      </c>
      <c r="I124" s="208"/>
      <c r="J124" s="209">
        <f>ROUND(I124*H124,2)</f>
        <v>0</v>
      </c>
      <c r="K124" s="205" t="s">
        <v>134</v>
      </c>
      <c r="L124" s="43"/>
      <c r="M124" s="210" t="s">
        <v>19</v>
      </c>
      <c r="N124" s="211" t="s">
        <v>44</v>
      </c>
      <c r="O124" s="83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4" t="s">
        <v>135</v>
      </c>
      <c r="AT124" s="214" t="s">
        <v>130</v>
      </c>
      <c r="AU124" s="214" t="s">
        <v>83</v>
      </c>
      <c r="AY124" s="16" t="s">
        <v>127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6" t="s">
        <v>81</v>
      </c>
      <c r="BK124" s="215">
        <f>ROUND(I124*H124,2)</f>
        <v>0</v>
      </c>
      <c r="BL124" s="16" t="s">
        <v>135</v>
      </c>
      <c r="BM124" s="214" t="s">
        <v>217</v>
      </c>
    </row>
    <row r="125" s="2" customFormat="1">
      <c r="A125" s="37"/>
      <c r="B125" s="38"/>
      <c r="C125" s="39"/>
      <c r="D125" s="216" t="s">
        <v>137</v>
      </c>
      <c r="E125" s="39"/>
      <c r="F125" s="217" t="s">
        <v>218</v>
      </c>
      <c r="G125" s="39"/>
      <c r="H125" s="39"/>
      <c r="I125" s="218"/>
      <c r="J125" s="39"/>
      <c r="K125" s="39"/>
      <c r="L125" s="43"/>
      <c r="M125" s="219"/>
      <c r="N125" s="220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137</v>
      </c>
      <c r="AU125" s="16" t="s">
        <v>83</v>
      </c>
    </row>
    <row r="126" s="12" customFormat="1" ht="22.8" customHeight="1">
      <c r="A126" s="12"/>
      <c r="B126" s="187"/>
      <c r="C126" s="188"/>
      <c r="D126" s="189" t="s">
        <v>72</v>
      </c>
      <c r="E126" s="201" t="s">
        <v>219</v>
      </c>
      <c r="F126" s="201" t="s">
        <v>220</v>
      </c>
      <c r="G126" s="188"/>
      <c r="H126" s="188"/>
      <c r="I126" s="191"/>
      <c r="J126" s="202">
        <f>BK126</f>
        <v>0</v>
      </c>
      <c r="K126" s="188"/>
      <c r="L126" s="193"/>
      <c r="M126" s="194"/>
      <c r="N126" s="195"/>
      <c r="O126" s="195"/>
      <c r="P126" s="196">
        <f>SUM(P127:P150)</f>
        <v>0</v>
      </c>
      <c r="Q126" s="195"/>
      <c r="R126" s="196">
        <f>SUM(R127:R150)</f>
        <v>0.04446</v>
      </c>
      <c r="S126" s="195"/>
      <c r="T126" s="197">
        <f>SUM(T127:T150)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8" t="s">
        <v>83</v>
      </c>
      <c r="AT126" s="199" t="s">
        <v>72</v>
      </c>
      <c r="AU126" s="199" t="s">
        <v>81</v>
      </c>
      <c r="AY126" s="198" t="s">
        <v>127</v>
      </c>
      <c r="BK126" s="200">
        <f>SUM(BK127:BK150)</f>
        <v>0</v>
      </c>
    </row>
    <row r="127" s="2" customFormat="1" ht="16.5" customHeight="1">
      <c r="A127" s="37"/>
      <c r="B127" s="38"/>
      <c r="C127" s="203" t="s">
        <v>221</v>
      </c>
      <c r="D127" s="203" t="s">
        <v>130</v>
      </c>
      <c r="E127" s="204" t="s">
        <v>222</v>
      </c>
      <c r="F127" s="205" t="s">
        <v>223</v>
      </c>
      <c r="G127" s="206" t="s">
        <v>165</v>
      </c>
      <c r="H127" s="207">
        <v>1</v>
      </c>
      <c r="I127" s="208"/>
      <c r="J127" s="209">
        <f>ROUND(I127*H127,2)</f>
        <v>0</v>
      </c>
      <c r="K127" s="205" t="s">
        <v>134</v>
      </c>
      <c r="L127" s="43"/>
      <c r="M127" s="210" t="s">
        <v>19</v>
      </c>
      <c r="N127" s="211" t="s">
        <v>44</v>
      </c>
      <c r="O127" s="83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4" t="s">
        <v>135</v>
      </c>
      <c r="AT127" s="214" t="s">
        <v>130</v>
      </c>
      <c r="AU127" s="214" t="s">
        <v>83</v>
      </c>
      <c r="AY127" s="16" t="s">
        <v>127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81</v>
      </c>
      <c r="BK127" s="215">
        <f>ROUND(I127*H127,2)</f>
        <v>0</v>
      </c>
      <c r="BL127" s="16" t="s">
        <v>135</v>
      </c>
      <c r="BM127" s="214" t="s">
        <v>224</v>
      </c>
    </row>
    <row r="128" s="2" customFormat="1">
      <c r="A128" s="37"/>
      <c r="B128" s="38"/>
      <c r="C128" s="39"/>
      <c r="D128" s="216" t="s">
        <v>137</v>
      </c>
      <c r="E128" s="39"/>
      <c r="F128" s="217" t="s">
        <v>225</v>
      </c>
      <c r="G128" s="39"/>
      <c r="H128" s="39"/>
      <c r="I128" s="218"/>
      <c r="J128" s="39"/>
      <c r="K128" s="39"/>
      <c r="L128" s="43"/>
      <c r="M128" s="219"/>
      <c r="N128" s="220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137</v>
      </c>
      <c r="AU128" s="16" t="s">
        <v>83</v>
      </c>
    </row>
    <row r="129" s="2" customFormat="1" ht="21.75" customHeight="1">
      <c r="A129" s="37"/>
      <c r="B129" s="38"/>
      <c r="C129" s="221" t="s">
        <v>226</v>
      </c>
      <c r="D129" s="221" t="s">
        <v>139</v>
      </c>
      <c r="E129" s="222" t="s">
        <v>227</v>
      </c>
      <c r="F129" s="223" t="s">
        <v>228</v>
      </c>
      <c r="G129" s="224" t="s">
        <v>165</v>
      </c>
      <c r="H129" s="225">
        <v>1</v>
      </c>
      <c r="I129" s="226"/>
      <c r="J129" s="227">
        <f>ROUND(I129*H129,2)</f>
        <v>0</v>
      </c>
      <c r="K129" s="223" t="s">
        <v>19</v>
      </c>
      <c r="L129" s="228"/>
      <c r="M129" s="229" t="s">
        <v>19</v>
      </c>
      <c r="N129" s="230" t="s">
        <v>44</v>
      </c>
      <c r="O129" s="83"/>
      <c r="P129" s="212">
        <f>O129*H129</f>
        <v>0</v>
      </c>
      <c r="Q129" s="212">
        <v>0.042000000000000003</v>
      </c>
      <c r="R129" s="212">
        <f>Q129*H129</f>
        <v>0.042000000000000003</v>
      </c>
      <c r="S129" s="212">
        <v>0</v>
      </c>
      <c r="T129" s="21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142</v>
      </c>
      <c r="AT129" s="214" t="s">
        <v>139</v>
      </c>
      <c r="AU129" s="214" t="s">
        <v>83</v>
      </c>
      <c r="AY129" s="16" t="s">
        <v>127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81</v>
      </c>
      <c r="BK129" s="215">
        <f>ROUND(I129*H129,2)</f>
        <v>0</v>
      </c>
      <c r="BL129" s="16" t="s">
        <v>135</v>
      </c>
      <c r="BM129" s="214" t="s">
        <v>229</v>
      </c>
    </row>
    <row r="130" s="2" customFormat="1">
      <c r="A130" s="37"/>
      <c r="B130" s="38"/>
      <c r="C130" s="39"/>
      <c r="D130" s="216" t="s">
        <v>137</v>
      </c>
      <c r="E130" s="39"/>
      <c r="F130" s="217" t="s">
        <v>228</v>
      </c>
      <c r="G130" s="39"/>
      <c r="H130" s="39"/>
      <c r="I130" s="218"/>
      <c r="J130" s="39"/>
      <c r="K130" s="39"/>
      <c r="L130" s="43"/>
      <c r="M130" s="219"/>
      <c r="N130" s="220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137</v>
      </c>
      <c r="AU130" s="16" t="s">
        <v>83</v>
      </c>
    </row>
    <row r="131" s="2" customFormat="1">
      <c r="A131" s="37"/>
      <c r="B131" s="38"/>
      <c r="C131" s="39"/>
      <c r="D131" s="216" t="s">
        <v>211</v>
      </c>
      <c r="E131" s="39"/>
      <c r="F131" s="243" t="s">
        <v>305</v>
      </c>
      <c r="G131" s="39"/>
      <c r="H131" s="39"/>
      <c r="I131" s="218"/>
      <c r="J131" s="39"/>
      <c r="K131" s="39"/>
      <c r="L131" s="43"/>
      <c r="M131" s="219"/>
      <c r="N131" s="220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211</v>
      </c>
      <c r="AU131" s="16" t="s">
        <v>83</v>
      </c>
    </row>
    <row r="132" s="2" customFormat="1" ht="16.5" customHeight="1">
      <c r="A132" s="37"/>
      <c r="B132" s="38"/>
      <c r="C132" s="203" t="s">
        <v>135</v>
      </c>
      <c r="D132" s="203" t="s">
        <v>130</v>
      </c>
      <c r="E132" s="204" t="s">
        <v>231</v>
      </c>
      <c r="F132" s="205" t="s">
        <v>232</v>
      </c>
      <c r="G132" s="206" t="s">
        <v>165</v>
      </c>
      <c r="H132" s="207">
        <v>1</v>
      </c>
      <c r="I132" s="208"/>
      <c r="J132" s="209">
        <f>ROUND(I132*H132,2)</f>
        <v>0</v>
      </c>
      <c r="K132" s="205" t="s">
        <v>134</v>
      </c>
      <c r="L132" s="43"/>
      <c r="M132" s="210" t="s">
        <v>19</v>
      </c>
      <c r="N132" s="211" t="s">
        <v>44</v>
      </c>
      <c r="O132" s="83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4" t="s">
        <v>135</v>
      </c>
      <c r="AT132" s="214" t="s">
        <v>130</v>
      </c>
      <c r="AU132" s="214" t="s">
        <v>83</v>
      </c>
      <c r="AY132" s="16" t="s">
        <v>127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6" t="s">
        <v>81</v>
      </c>
      <c r="BK132" s="215">
        <f>ROUND(I132*H132,2)</f>
        <v>0</v>
      </c>
      <c r="BL132" s="16" t="s">
        <v>135</v>
      </c>
      <c r="BM132" s="214" t="s">
        <v>233</v>
      </c>
    </row>
    <row r="133" s="2" customFormat="1">
      <c r="A133" s="37"/>
      <c r="B133" s="38"/>
      <c r="C133" s="39"/>
      <c r="D133" s="216" t="s">
        <v>137</v>
      </c>
      <c r="E133" s="39"/>
      <c r="F133" s="217" t="s">
        <v>234</v>
      </c>
      <c r="G133" s="39"/>
      <c r="H133" s="39"/>
      <c r="I133" s="218"/>
      <c r="J133" s="39"/>
      <c r="K133" s="39"/>
      <c r="L133" s="43"/>
      <c r="M133" s="219"/>
      <c r="N133" s="220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137</v>
      </c>
      <c r="AU133" s="16" t="s">
        <v>83</v>
      </c>
    </row>
    <row r="134" s="2" customFormat="1" ht="16.5" customHeight="1">
      <c r="A134" s="37"/>
      <c r="B134" s="38"/>
      <c r="C134" s="203" t="s">
        <v>235</v>
      </c>
      <c r="D134" s="203" t="s">
        <v>130</v>
      </c>
      <c r="E134" s="204" t="s">
        <v>236</v>
      </c>
      <c r="F134" s="205" t="s">
        <v>237</v>
      </c>
      <c r="G134" s="206" t="s">
        <v>133</v>
      </c>
      <c r="H134" s="207">
        <v>2</v>
      </c>
      <c r="I134" s="208"/>
      <c r="J134" s="209">
        <f>ROUND(I134*H134,2)</f>
        <v>0</v>
      </c>
      <c r="K134" s="205" t="s">
        <v>152</v>
      </c>
      <c r="L134" s="43"/>
      <c r="M134" s="210" t="s">
        <v>19</v>
      </c>
      <c r="N134" s="211" t="s">
        <v>44</v>
      </c>
      <c r="O134" s="83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4" t="s">
        <v>135</v>
      </c>
      <c r="AT134" s="214" t="s">
        <v>130</v>
      </c>
      <c r="AU134" s="214" t="s">
        <v>83</v>
      </c>
      <c r="AY134" s="16" t="s">
        <v>127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6" t="s">
        <v>81</v>
      </c>
      <c r="BK134" s="215">
        <f>ROUND(I134*H134,2)</f>
        <v>0</v>
      </c>
      <c r="BL134" s="16" t="s">
        <v>135</v>
      </c>
      <c r="BM134" s="214" t="s">
        <v>238</v>
      </c>
    </row>
    <row r="135" s="2" customFormat="1">
      <c r="A135" s="37"/>
      <c r="B135" s="38"/>
      <c r="C135" s="39"/>
      <c r="D135" s="216" t="s">
        <v>137</v>
      </c>
      <c r="E135" s="39"/>
      <c r="F135" s="217" t="s">
        <v>239</v>
      </c>
      <c r="G135" s="39"/>
      <c r="H135" s="39"/>
      <c r="I135" s="218"/>
      <c r="J135" s="39"/>
      <c r="K135" s="39"/>
      <c r="L135" s="43"/>
      <c r="M135" s="219"/>
      <c r="N135" s="220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137</v>
      </c>
      <c r="AU135" s="16" t="s">
        <v>83</v>
      </c>
    </row>
    <row r="136" s="2" customFormat="1">
      <c r="A136" s="37"/>
      <c r="B136" s="38"/>
      <c r="C136" s="39"/>
      <c r="D136" s="231" t="s">
        <v>155</v>
      </c>
      <c r="E136" s="39"/>
      <c r="F136" s="232" t="s">
        <v>240</v>
      </c>
      <c r="G136" s="39"/>
      <c r="H136" s="39"/>
      <c r="I136" s="218"/>
      <c r="J136" s="39"/>
      <c r="K136" s="39"/>
      <c r="L136" s="43"/>
      <c r="M136" s="219"/>
      <c r="N136" s="220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155</v>
      </c>
      <c r="AU136" s="16" t="s">
        <v>83</v>
      </c>
    </row>
    <row r="137" s="2" customFormat="1" ht="16.5" customHeight="1">
      <c r="A137" s="37"/>
      <c r="B137" s="38"/>
      <c r="C137" s="221" t="s">
        <v>241</v>
      </c>
      <c r="D137" s="221" t="s">
        <v>139</v>
      </c>
      <c r="E137" s="222" t="s">
        <v>242</v>
      </c>
      <c r="F137" s="223" t="s">
        <v>243</v>
      </c>
      <c r="G137" s="224" t="s">
        <v>133</v>
      </c>
      <c r="H137" s="225">
        <v>2.0600000000000001</v>
      </c>
      <c r="I137" s="226"/>
      <c r="J137" s="227">
        <f>ROUND(I137*H137,2)</f>
        <v>0</v>
      </c>
      <c r="K137" s="223" t="s">
        <v>152</v>
      </c>
      <c r="L137" s="228"/>
      <c r="M137" s="229" t="s">
        <v>19</v>
      </c>
      <c r="N137" s="230" t="s">
        <v>44</v>
      </c>
      <c r="O137" s="83"/>
      <c r="P137" s="212">
        <f>O137*H137</f>
        <v>0</v>
      </c>
      <c r="Q137" s="212">
        <v>0.001</v>
      </c>
      <c r="R137" s="212">
        <f>Q137*H137</f>
        <v>0.0020600000000000002</v>
      </c>
      <c r="S137" s="212">
        <v>0</v>
      </c>
      <c r="T137" s="21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4" t="s">
        <v>142</v>
      </c>
      <c r="AT137" s="214" t="s">
        <v>139</v>
      </c>
      <c r="AU137" s="214" t="s">
        <v>83</v>
      </c>
      <c r="AY137" s="16" t="s">
        <v>127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81</v>
      </c>
      <c r="BK137" s="215">
        <f>ROUND(I137*H137,2)</f>
        <v>0</v>
      </c>
      <c r="BL137" s="16" t="s">
        <v>135</v>
      </c>
      <c r="BM137" s="214" t="s">
        <v>244</v>
      </c>
    </row>
    <row r="138" s="2" customFormat="1">
      <c r="A138" s="37"/>
      <c r="B138" s="38"/>
      <c r="C138" s="39"/>
      <c r="D138" s="216" t="s">
        <v>137</v>
      </c>
      <c r="E138" s="39"/>
      <c r="F138" s="217" t="s">
        <v>243</v>
      </c>
      <c r="G138" s="39"/>
      <c r="H138" s="39"/>
      <c r="I138" s="218"/>
      <c r="J138" s="39"/>
      <c r="K138" s="39"/>
      <c r="L138" s="43"/>
      <c r="M138" s="219"/>
      <c r="N138" s="220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137</v>
      </c>
      <c r="AU138" s="16" t="s">
        <v>83</v>
      </c>
    </row>
    <row r="139" s="13" customFormat="1">
      <c r="A139" s="13"/>
      <c r="B139" s="233"/>
      <c r="C139" s="234"/>
      <c r="D139" s="216" t="s">
        <v>160</v>
      </c>
      <c r="E139" s="234"/>
      <c r="F139" s="235" t="s">
        <v>306</v>
      </c>
      <c r="G139" s="234"/>
      <c r="H139" s="236">
        <v>2.0600000000000001</v>
      </c>
      <c r="I139" s="237"/>
      <c r="J139" s="234"/>
      <c r="K139" s="234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160</v>
      </c>
      <c r="AU139" s="242" t="s">
        <v>83</v>
      </c>
      <c r="AV139" s="13" t="s">
        <v>83</v>
      </c>
      <c r="AW139" s="13" t="s">
        <v>4</v>
      </c>
      <c r="AX139" s="13" t="s">
        <v>81</v>
      </c>
      <c r="AY139" s="242" t="s">
        <v>127</v>
      </c>
    </row>
    <row r="140" s="2" customFormat="1" ht="16.5" customHeight="1">
      <c r="A140" s="37"/>
      <c r="B140" s="38"/>
      <c r="C140" s="203" t="s">
        <v>307</v>
      </c>
      <c r="D140" s="203" t="s">
        <v>130</v>
      </c>
      <c r="E140" s="204" t="s">
        <v>252</v>
      </c>
      <c r="F140" s="205" t="s">
        <v>253</v>
      </c>
      <c r="G140" s="206" t="s">
        <v>254</v>
      </c>
      <c r="H140" s="207">
        <v>2</v>
      </c>
      <c r="I140" s="208"/>
      <c r="J140" s="209">
        <f>ROUND(I140*H140,2)</f>
        <v>0</v>
      </c>
      <c r="K140" s="205" t="s">
        <v>152</v>
      </c>
      <c r="L140" s="43"/>
      <c r="M140" s="210" t="s">
        <v>19</v>
      </c>
      <c r="N140" s="211" t="s">
        <v>44</v>
      </c>
      <c r="O140" s="83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4" t="s">
        <v>135</v>
      </c>
      <c r="AT140" s="214" t="s">
        <v>130</v>
      </c>
      <c r="AU140" s="214" t="s">
        <v>83</v>
      </c>
      <c r="AY140" s="16" t="s">
        <v>127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6" t="s">
        <v>81</v>
      </c>
      <c r="BK140" s="215">
        <f>ROUND(I140*H140,2)</f>
        <v>0</v>
      </c>
      <c r="BL140" s="16" t="s">
        <v>135</v>
      </c>
      <c r="BM140" s="214" t="s">
        <v>308</v>
      </c>
    </row>
    <row r="141" s="2" customFormat="1">
      <c r="A141" s="37"/>
      <c r="B141" s="38"/>
      <c r="C141" s="39"/>
      <c r="D141" s="216" t="s">
        <v>137</v>
      </c>
      <c r="E141" s="39"/>
      <c r="F141" s="217" t="s">
        <v>256</v>
      </c>
      <c r="G141" s="39"/>
      <c r="H141" s="39"/>
      <c r="I141" s="218"/>
      <c r="J141" s="39"/>
      <c r="K141" s="39"/>
      <c r="L141" s="43"/>
      <c r="M141" s="219"/>
      <c r="N141" s="220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137</v>
      </c>
      <c r="AU141" s="16" t="s">
        <v>83</v>
      </c>
    </row>
    <row r="142" s="2" customFormat="1">
      <c r="A142" s="37"/>
      <c r="B142" s="38"/>
      <c r="C142" s="39"/>
      <c r="D142" s="231" t="s">
        <v>155</v>
      </c>
      <c r="E142" s="39"/>
      <c r="F142" s="232" t="s">
        <v>257</v>
      </c>
      <c r="G142" s="39"/>
      <c r="H142" s="39"/>
      <c r="I142" s="218"/>
      <c r="J142" s="39"/>
      <c r="K142" s="39"/>
      <c r="L142" s="43"/>
      <c r="M142" s="219"/>
      <c r="N142" s="220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155</v>
      </c>
      <c r="AU142" s="16" t="s">
        <v>83</v>
      </c>
    </row>
    <row r="143" s="2" customFormat="1" ht="16.5" customHeight="1">
      <c r="A143" s="37"/>
      <c r="B143" s="38"/>
      <c r="C143" s="203" t="s">
        <v>309</v>
      </c>
      <c r="D143" s="203" t="s">
        <v>130</v>
      </c>
      <c r="E143" s="204" t="s">
        <v>263</v>
      </c>
      <c r="F143" s="205" t="s">
        <v>264</v>
      </c>
      <c r="G143" s="206" t="s">
        <v>165</v>
      </c>
      <c r="H143" s="207">
        <v>1</v>
      </c>
      <c r="I143" s="208"/>
      <c r="J143" s="209">
        <f>ROUND(I143*H143,2)</f>
        <v>0</v>
      </c>
      <c r="K143" s="205" t="s">
        <v>152</v>
      </c>
      <c r="L143" s="43"/>
      <c r="M143" s="210" t="s">
        <v>19</v>
      </c>
      <c r="N143" s="211" t="s">
        <v>44</v>
      </c>
      <c r="O143" s="83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4" t="s">
        <v>135</v>
      </c>
      <c r="AT143" s="214" t="s">
        <v>130</v>
      </c>
      <c r="AU143" s="214" t="s">
        <v>83</v>
      </c>
      <c r="AY143" s="16" t="s">
        <v>127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81</v>
      </c>
      <c r="BK143" s="215">
        <f>ROUND(I143*H143,2)</f>
        <v>0</v>
      </c>
      <c r="BL143" s="16" t="s">
        <v>135</v>
      </c>
      <c r="BM143" s="214" t="s">
        <v>310</v>
      </c>
    </row>
    <row r="144" s="2" customFormat="1">
      <c r="A144" s="37"/>
      <c r="B144" s="38"/>
      <c r="C144" s="39"/>
      <c r="D144" s="216" t="s">
        <v>137</v>
      </c>
      <c r="E144" s="39"/>
      <c r="F144" s="217" t="s">
        <v>266</v>
      </c>
      <c r="G144" s="39"/>
      <c r="H144" s="39"/>
      <c r="I144" s="218"/>
      <c r="J144" s="39"/>
      <c r="K144" s="39"/>
      <c r="L144" s="43"/>
      <c r="M144" s="219"/>
      <c r="N144" s="220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137</v>
      </c>
      <c r="AU144" s="16" t="s">
        <v>83</v>
      </c>
    </row>
    <row r="145" s="2" customFormat="1">
      <c r="A145" s="37"/>
      <c r="B145" s="38"/>
      <c r="C145" s="39"/>
      <c r="D145" s="231" t="s">
        <v>155</v>
      </c>
      <c r="E145" s="39"/>
      <c r="F145" s="232" t="s">
        <v>267</v>
      </c>
      <c r="G145" s="39"/>
      <c r="H145" s="39"/>
      <c r="I145" s="218"/>
      <c r="J145" s="39"/>
      <c r="K145" s="39"/>
      <c r="L145" s="43"/>
      <c r="M145" s="219"/>
      <c r="N145" s="220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155</v>
      </c>
      <c r="AU145" s="16" t="s">
        <v>83</v>
      </c>
    </row>
    <row r="146" s="2" customFormat="1" ht="16.5" customHeight="1">
      <c r="A146" s="37"/>
      <c r="B146" s="38"/>
      <c r="C146" s="221" t="s">
        <v>311</v>
      </c>
      <c r="D146" s="221" t="s">
        <v>139</v>
      </c>
      <c r="E146" s="222" t="s">
        <v>269</v>
      </c>
      <c r="F146" s="223" t="s">
        <v>270</v>
      </c>
      <c r="G146" s="224" t="s">
        <v>165</v>
      </c>
      <c r="H146" s="225">
        <v>2</v>
      </c>
      <c r="I146" s="226"/>
      <c r="J146" s="227">
        <f>ROUND(I146*H146,2)</f>
        <v>0</v>
      </c>
      <c r="K146" s="223" t="s">
        <v>152</v>
      </c>
      <c r="L146" s="228"/>
      <c r="M146" s="229" t="s">
        <v>19</v>
      </c>
      <c r="N146" s="230" t="s">
        <v>44</v>
      </c>
      <c r="O146" s="83"/>
      <c r="P146" s="212">
        <f>O146*H146</f>
        <v>0</v>
      </c>
      <c r="Q146" s="212">
        <v>0.00020000000000000001</v>
      </c>
      <c r="R146" s="212">
        <f>Q146*H146</f>
        <v>0.00040000000000000002</v>
      </c>
      <c r="S146" s="212">
        <v>0</v>
      </c>
      <c r="T146" s="21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4" t="s">
        <v>142</v>
      </c>
      <c r="AT146" s="214" t="s">
        <v>139</v>
      </c>
      <c r="AU146" s="214" t="s">
        <v>83</v>
      </c>
      <c r="AY146" s="16" t="s">
        <v>127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6" t="s">
        <v>81</v>
      </c>
      <c r="BK146" s="215">
        <f>ROUND(I146*H146,2)</f>
        <v>0</v>
      </c>
      <c r="BL146" s="16" t="s">
        <v>135</v>
      </c>
      <c r="BM146" s="214" t="s">
        <v>312</v>
      </c>
    </row>
    <row r="147" s="2" customFormat="1">
      <c r="A147" s="37"/>
      <c r="B147" s="38"/>
      <c r="C147" s="39"/>
      <c r="D147" s="216" t="s">
        <v>137</v>
      </c>
      <c r="E147" s="39"/>
      <c r="F147" s="217" t="s">
        <v>270</v>
      </c>
      <c r="G147" s="39"/>
      <c r="H147" s="39"/>
      <c r="I147" s="218"/>
      <c r="J147" s="39"/>
      <c r="K147" s="39"/>
      <c r="L147" s="43"/>
      <c r="M147" s="219"/>
      <c r="N147" s="220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137</v>
      </c>
      <c r="AU147" s="16" t="s">
        <v>83</v>
      </c>
    </row>
    <row r="148" s="13" customFormat="1">
      <c r="A148" s="13"/>
      <c r="B148" s="233"/>
      <c r="C148" s="234"/>
      <c r="D148" s="216" t="s">
        <v>160</v>
      </c>
      <c r="E148" s="234"/>
      <c r="F148" s="235" t="s">
        <v>272</v>
      </c>
      <c r="G148" s="234"/>
      <c r="H148" s="236">
        <v>2</v>
      </c>
      <c r="I148" s="237"/>
      <c r="J148" s="234"/>
      <c r="K148" s="234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160</v>
      </c>
      <c r="AU148" s="242" t="s">
        <v>83</v>
      </c>
      <c r="AV148" s="13" t="s">
        <v>83</v>
      </c>
      <c r="AW148" s="13" t="s">
        <v>4</v>
      </c>
      <c r="AX148" s="13" t="s">
        <v>81</v>
      </c>
      <c r="AY148" s="242" t="s">
        <v>127</v>
      </c>
    </row>
    <row r="149" s="2" customFormat="1" ht="16.5" customHeight="1">
      <c r="A149" s="37"/>
      <c r="B149" s="38"/>
      <c r="C149" s="203" t="s">
        <v>273</v>
      </c>
      <c r="D149" s="203" t="s">
        <v>130</v>
      </c>
      <c r="E149" s="204" t="s">
        <v>274</v>
      </c>
      <c r="F149" s="205" t="s">
        <v>275</v>
      </c>
      <c r="G149" s="206" t="s">
        <v>216</v>
      </c>
      <c r="H149" s="207">
        <v>0.043999999999999997</v>
      </c>
      <c r="I149" s="208"/>
      <c r="J149" s="209">
        <f>ROUND(I149*H149,2)</f>
        <v>0</v>
      </c>
      <c r="K149" s="205" t="s">
        <v>134</v>
      </c>
      <c r="L149" s="43"/>
      <c r="M149" s="210" t="s">
        <v>19</v>
      </c>
      <c r="N149" s="211" t="s">
        <v>44</v>
      </c>
      <c r="O149" s="83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4" t="s">
        <v>135</v>
      </c>
      <c r="AT149" s="214" t="s">
        <v>130</v>
      </c>
      <c r="AU149" s="214" t="s">
        <v>83</v>
      </c>
      <c r="AY149" s="16" t="s">
        <v>127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81</v>
      </c>
      <c r="BK149" s="215">
        <f>ROUND(I149*H149,2)</f>
        <v>0</v>
      </c>
      <c r="BL149" s="16" t="s">
        <v>135</v>
      </c>
      <c r="BM149" s="214" t="s">
        <v>276</v>
      </c>
    </row>
    <row r="150" s="2" customFormat="1">
      <c r="A150" s="37"/>
      <c r="B150" s="38"/>
      <c r="C150" s="39"/>
      <c r="D150" s="216" t="s">
        <v>137</v>
      </c>
      <c r="E150" s="39"/>
      <c r="F150" s="217" t="s">
        <v>277</v>
      </c>
      <c r="G150" s="39"/>
      <c r="H150" s="39"/>
      <c r="I150" s="218"/>
      <c r="J150" s="39"/>
      <c r="K150" s="39"/>
      <c r="L150" s="43"/>
      <c r="M150" s="219"/>
      <c r="N150" s="220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137</v>
      </c>
      <c r="AU150" s="16" t="s">
        <v>83</v>
      </c>
    </row>
    <row r="151" s="12" customFormat="1" ht="25.92" customHeight="1">
      <c r="A151" s="12"/>
      <c r="B151" s="187"/>
      <c r="C151" s="188"/>
      <c r="D151" s="189" t="s">
        <v>72</v>
      </c>
      <c r="E151" s="190" t="s">
        <v>139</v>
      </c>
      <c r="F151" s="190" t="s">
        <v>313</v>
      </c>
      <c r="G151" s="188"/>
      <c r="H151" s="188"/>
      <c r="I151" s="191"/>
      <c r="J151" s="192">
        <f>BK151</f>
        <v>0</v>
      </c>
      <c r="K151" s="188"/>
      <c r="L151" s="193"/>
      <c r="M151" s="194"/>
      <c r="N151" s="195"/>
      <c r="O151" s="195"/>
      <c r="P151" s="196">
        <f>P152</f>
        <v>0</v>
      </c>
      <c r="Q151" s="195"/>
      <c r="R151" s="196">
        <f>R152</f>
        <v>0</v>
      </c>
      <c r="S151" s="195"/>
      <c r="T151" s="197">
        <f>T152</f>
        <v>0.021000000000000001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98" t="s">
        <v>144</v>
      </c>
      <c r="AT151" s="199" t="s">
        <v>72</v>
      </c>
      <c r="AU151" s="199" t="s">
        <v>73</v>
      </c>
      <c r="AY151" s="198" t="s">
        <v>127</v>
      </c>
      <c r="BK151" s="200">
        <f>BK152</f>
        <v>0</v>
      </c>
    </row>
    <row r="152" s="12" customFormat="1" ht="22.8" customHeight="1">
      <c r="A152" s="12"/>
      <c r="B152" s="187"/>
      <c r="C152" s="188"/>
      <c r="D152" s="189" t="s">
        <v>72</v>
      </c>
      <c r="E152" s="201" t="s">
        <v>314</v>
      </c>
      <c r="F152" s="201" t="s">
        <v>315</v>
      </c>
      <c r="G152" s="188"/>
      <c r="H152" s="188"/>
      <c r="I152" s="191"/>
      <c r="J152" s="202">
        <f>BK152</f>
        <v>0</v>
      </c>
      <c r="K152" s="188"/>
      <c r="L152" s="193"/>
      <c r="M152" s="194"/>
      <c r="N152" s="195"/>
      <c r="O152" s="195"/>
      <c r="P152" s="196">
        <f>SUM(P153:P161)</f>
        <v>0</v>
      </c>
      <c r="Q152" s="195"/>
      <c r="R152" s="196">
        <f>SUM(R153:R161)</f>
        <v>0</v>
      </c>
      <c r="S152" s="195"/>
      <c r="T152" s="197">
        <f>SUM(T153:T161)</f>
        <v>0.021000000000000001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98" t="s">
        <v>144</v>
      </c>
      <c r="AT152" s="199" t="s">
        <v>72</v>
      </c>
      <c r="AU152" s="199" t="s">
        <v>81</v>
      </c>
      <c r="AY152" s="198" t="s">
        <v>127</v>
      </c>
      <c r="BK152" s="200">
        <f>SUM(BK153:BK161)</f>
        <v>0</v>
      </c>
    </row>
    <row r="153" s="2" customFormat="1" ht="16.5" customHeight="1">
      <c r="A153" s="37"/>
      <c r="B153" s="38"/>
      <c r="C153" s="203" t="s">
        <v>316</v>
      </c>
      <c r="D153" s="203" t="s">
        <v>130</v>
      </c>
      <c r="E153" s="204" t="s">
        <v>317</v>
      </c>
      <c r="F153" s="205" t="s">
        <v>318</v>
      </c>
      <c r="G153" s="206" t="s">
        <v>165</v>
      </c>
      <c r="H153" s="207">
        <v>1</v>
      </c>
      <c r="I153" s="208"/>
      <c r="J153" s="209">
        <f>ROUND(I153*H153,2)</f>
        <v>0</v>
      </c>
      <c r="K153" s="205" t="s">
        <v>152</v>
      </c>
      <c r="L153" s="43"/>
      <c r="M153" s="210" t="s">
        <v>19</v>
      </c>
      <c r="N153" s="211" t="s">
        <v>44</v>
      </c>
      <c r="O153" s="83"/>
      <c r="P153" s="212">
        <f>O153*H153</f>
        <v>0</v>
      </c>
      <c r="Q153" s="212">
        <v>0</v>
      </c>
      <c r="R153" s="212">
        <f>Q153*H153</f>
        <v>0</v>
      </c>
      <c r="S153" s="212">
        <v>0.021000000000000001</v>
      </c>
      <c r="T153" s="213">
        <f>S153*H153</f>
        <v>0.021000000000000001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4" t="s">
        <v>319</v>
      </c>
      <c r="AT153" s="214" t="s">
        <v>130</v>
      </c>
      <c r="AU153" s="214" t="s">
        <v>83</v>
      </c>
      <c r="AY153" s="16" t="s">
        <v>127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81</v>
      </c>
      <c r="BK153" s="215">
        <f>ROUND(I153*H153,2)</f>
        <v>0</v>
      </c>
      <c r="BL153" s="16" t="s">
        <v>319</v>
      </c>
      <c r="BM153" s="214" t="s">
        <v>320</v>
      </c>
    </row>
    <row r="154" s="2" customFormat="1">
      <c r="A154" s="37"/>
      <c r="B154" s="38"/>
      <c r="C154" s="39"/>
      <c r="D154" s="216" t="s">
        <v>137</v>
      </c>
      <c r="E154" s="39"/>
      <c r="F154" s="217" t="s">
        <v>321</v>
      </c>
      <c r="G154" s="39"/>
      <c r="H154" s="39"/>
      <c r="I154" s="218"/>
      <c r="J154" s="39"/>
      <c r="K154" s="39"/>
      <c r="L154" s="43"/>
      <c r="M154" s="219"/>
      <c r="N154" s="220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137</v>
      </c>
      <c r="AU154" s="16" t="s">
        <v>83</v>
      </c>
    </row>
    <row r="155" s="2" customFormat="1">
      <c r="A155" s="37"/>
      <c r="B155" s="38"/>
      <c r="C155" s="39"/>
      <c r="D155" s="231" t="s">
        <v>155</v>
      </c>
      <c r="E155" s="39"/>
      <c r="F155" s="232" t="s">
        <v>322</v>
      </c>
      <c r="G155" s="39"/>
      <c r="H155" s="39"/>
      <c r="I155" s="218"/>
      <c r="J155" s="39"/>
      <c r="K155" s="39"/>
      <c r="L155" s="43"/>
      <c r="M155" s="219"/>
      <c r="N155" s="220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155</v>
      </c>
      <c r="AU155" s="16" t="s">
        <v>83</v>
      </c>
    </row>
    <row r="156" s="2" customFormat="1" ht="16.5" customHeight="1">
      <c r="A156" s="37"/>
      <c r="B156" s="38"/>
      <c r="C156" s="203" t="s">
        <v>323</v>
      </c>
      <c r="D156" s="203" t="s">
        <v>130</v>
      </c>
      <c r="E156" s="204" t="s">
        <v>324</v>
      </c>
      <c r="F156" s="205" t="s">
        <v>325</v>
      </c>
      <c r="G156" s="206" t="s">
        <v>216</v>
      </c>
      <c r="H156" s="207">
        <v>0.021000000000000001</v>
      </c>
      <c r="I156" s="208"/>
      <c r="J156" s="209">
        <f>ROUND(I156*H156,2)</f>
        <v>0</v>
      </c>
      <c r="K156" s="205" t="s">
        <v>152</v>
      </c>
      <c r="L156" s="43"/>
      <c r="M156" s="210" t="s">
        <v>19</v>
      </c>
      <c r="N156" s="211" t="s">
        <v>44</v>
      </c>
      <c r="O156" s="83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4" t="s">
        <v>319</v>
      </c>
      <c r="AT156" s="214" t="s">
        <v>130</v>
      </c>
      <c r="AU156" s="214" t="s">
        <v>83</v>
      </c>
      <c r="AY156" s="16" t="s">
        <v>127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6" t="s">
        <v>81</v>
      </c>
      <c r="BK156" s="215">
        <f>ROUND(I156*H156,2)</f>
        <v>0</v>
      </c>
      <c r="BL156" s="16" t="s">
        <v>319</v>
      </c>
      <c r="BM156" s="214" t="s">
        <v>326</v>
      </c>
    </row>
    <row r="157" s="2" customFormat="1">
      <c r="A157" s="37"/>
      <c r="B157" s="38"/>
      <c r="C157" s="39"/>
      <c r="D157" s="216" t="s">
        <v>137</v>
      </c>
      <c r="E157" s="39"/>
      <c r="F157" s="217" t="s">
        <v>327</v>
      </c>
      <c r="G157" s="39"/>
      <c r="H157" s="39"/>
      <c r="I157" s="218"/>
      <c r="J157" s="39"/>
      <c r="K157" s="39"/>
      <c r="L157" s="43"/>
      <c r="M157" s="219"/>
      <c r="N157" s="220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137</v>
      </c>
      <c r="AU157" s="16" t="s">
        <v>83</v>
      </c>
    </row>
    <row r="158" s="2" customFormat="1">
      <c r="A158" s="37"/>
      <c r="B158" s="38"/>
      <c r="C158" s="39"/>
      <c r="D158" s="231" t="s">
        <v>155</v>
      </c>
      <c r="E158" s="39"/>
      <c r="F158" s="232" t="s">
        <v>328</v>
      </c>
      <c r="G158" s="39"/>
      <c r="H158" s="39"/>
      <c r="I158" s="218"/>
      <c r="J158" s="39"/>
      <c r="K158" s="39"/>
      <c r="L158" s="43"/>
      <c r="M158" s="219"/>
      <c r="N158" s="220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155</v>
      </c>
      <c r="AU158" s="16" t="s">
        <v>83</v>
      </c>
    </row>
    <row r="159" s="2" customFormat="1" ht="24.15" customHeight="1">
      <c r="A159" s="37"/>
      <c r="B159" s="38"/>
      <c r="C159" s="203" t="s">
        <v>329</v>
      </c>
      <c r="D159" s="203" t="s">
        <v>130</v>
      </c>
      <c r="E159" s="204" t="s">
        <v>330</v>
      </c>
      <c r="F159" s="205" t="s">
        <v>331</v>
      </c>
      <c r="G159" s="206" t="s">
        <v>216</v>
      </c>
      <c r="H159" s="207">
        <v>0.021000000000000001</v>
      </c>
      <c r="I159" s="208"/>
      <c r="J159" s="209">
        <f>ROUND(I159*H159,2)</f>
        <v>0</v>
      </c>
      <c r="K159" s="205" t="s">
        <v>152</v>
      </c>
      <c r="L159" s="43"/>
      <c r="M159" s="210" t="s">
        <v>19</v>
      </c>
      <c r="N159" s="211" t="s">
        <v>44</v>
      </c>
      <c r="O159" s="83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4" t="s">
        <v>319</v>
      </c>
      <c r="AT159" s="214" t="s">
        <v>130</v>
      </c>
      <c r="AU159" s="214" t="s">
        <v>83</v>
      </c>
      <c r="AY159" s="16" t="s">
        <v>127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6" t="s">
        <v>81</v>
      </c>
      <c r="BK159" s="215">
        <f>ROUND(I159*H159,2)</f>
        <v>0</v>
      </c>
      <c r="BL159" s="16" t="s">
        <v>319</v>
      </c>
      <c r="BM159" s="214" t="s">
        <v>332</v>
      </c>
    </row>
    <row r="160" s="2" customFormat="1">
      <c r="A160" s="37"/>
      <c r="B160" s="38"/>
      <c r="C160" s="39"/>
      <c r="D160" s="216" t="s">
        <v>137</v>
      </c>
      <c r="E160" s="39"/>
      <c r="F160" s="217" t="s">
        <v>333</v>
      </c>
      <c r="G160" s="39"/>
      <c r="H160" s="39"/>
      <c r="I160" s="218"/>
      <c r="J160" s="39"/>
      <c r="K160" s="39"/>
      <c r="L160" s="43"/>
      <c r="M160" s="219"/>
      <c r="N160" s="220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137</v>
      </c>
      <c r="AU160" s="16" t="s">
        <v>83</v>
      </c>
    </row>
    <row r="161" s="2" customFormat="1">
      <c r="A161" s="37"/>
      <c r="B161" s="38"/>
      <c r="C161" s="39"/>
      <c r="D161" s="231" t="s">
        <v>155</v>
      </c>
      <c r="E161" s="39"/>
      <c r="F161" s="232" t="s">
        <v>334</v>
      </c>
      <c r="G161" s="39"/>
      <c r="H161" s="39"/>
      <c r="I161" s="218"/>
      <c r="J161" s="39"/>
      <c r="K161" s="39"/>
      <c r="L161" s="43"/>
      <c r="M161" s="219"/>
      <c r="N161" s="220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155</v>
      </c>
      <c r="AU161" s="16" t="s">
        <v>83</v>
      </c>
    </row>
    <row r="162" s="12" customFormat="1" ht="25.92" customHeight="1">
      <c r="A162" s="12"/>
      <c r="B162" s="187"/>
      <c r="C162" s="188"/>
      <c r="D162" s="189" t="s">
        <v>72</v>
      </c>
      <c r="E162" s="190" t="s">
        <v>278</v>
      </c>
      <c r="F162" s="190" t="s">
        <v>279</v>
      </c>
      <c r="G162" s="188"/>
      <c r="H162" s="188"/>
      <c r="I162" s="191"/>
      <c r="J162" s="192">
        <f>BK162</f>
        <v>0</v>
      </c>
      <c r="K162" s="188"/>
      <c r="L162" s="193"/>
      <c r="M162" s="194"/>
      <c r="N162" s="195"/>
      <c r="O162" s="195"/>
      <c r="P162" s="196">
        <f>P163</f>
        <v>0</v>
      </c>
      <c r="Q162" s="195"/>
      <c r="R162" s="196">
        <f>R163</f>
        <v>0</v>
      </c>
      <c r="S162" s="195"/>
      <c r="T162" s="197">
        <f>T163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98" t="s">
        <v>280</v>
      </c>
      <c r="AT162" s="199" t="s">
        <v>72</v>
      </c>
      <c r="AU162" s="199" t="s">
        <v>73</v>
      </c>
      <c r="AY162" s="198" t="s">
        <v>127</v>
      </c>
      <c r="BK162" s="200">
        <f>BK163</f>
        <v>0</v>
      </c>
    </row>
    <row r="163" s="12" customFormat="1" ht="22.8" customHeight="1">
      <c r="A163" s="12"/>
      <c r="B163" s="187"/>
      <c r="C163" s="188"/>
      <c r="D163" s="189" t="s">
        <v>72</v>
      </c>
      <c r="E163" s="201" t="s">
        <v>281</v>
      </c>
      <c r="F163" s="201" t="s">
        <v>282</v>
      </c>
      <c r="G163" s="188"/>
      <c r="H163" s="188"/>
      <c r="I163" s="191"/>
      <c r="J163" s="202">
        <f>BK163</f>
        <v>0</v>
      </c>
      <c r="K163" s="188"/>
      <c r="L163" s="193"/>
      <c r="M163" s="194"/>
      <c r="N163" s="195"/>
      <c r="O163" s="195"/>
      <c r="P163" s="196">
        <f>SUM(P164:P166)</f>
        <v>0</v>
      </c>
      <c r="Q163" s="195"/>
      <c r="R163" s="196">
        <f>SUM(R164:R166)</f>
        <v>0</v>
      </c>
      <c r="S163" s="195"/>
      <c r="T163" s="197">
        <f>SUM(T164:T166)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98" t="s">
        <v>280</v>
      </c>
      <c r="AT163" s="199" t="s">
        <v>72</v>
      </c>
      <c r="AU163" s="199" t="s">
        <v>81</v>
      </c>
      <c r="AY163" s="198" t="s">
        <v>127</v>
      </c>
      <c r="BK163" s="200">
        <f>SUM(BK164:BK166)</f>
        <v>0</v>
      </c>
    </row>
    <row r="164" s="2" customFormat="1" ht="16.5" customHeight="1">
      <c r="A164" s="37"/>
      <c r="B164" s="38"/>
      <c r="C164" s="203" t="s">
        <v>142</v>
      </c>
      <c r="D164" s="203" t="s">
        <v>130</v>
      </c>
      <c r="E164" s="204" t="s">
        <v>283</v>
      </c>
      <c r="F164" s="205" t="s">
        <v>284</v>
      </c>
      <c r="G164" s="206" t="s">
        <v>285</v>
      </c>
      <c r="H164" s="207">
        <v>1</v>
      </c>
      <c r="I164" s="208"/>
      <c r="J164" s="209">
        <f>ROUND(I164*H164,2)</f>
        <v>0</v>
      </c>
      <c r="K164" s="205" t="s">
        <v>152</v>
      </c>
      <c r="L164" s="43"/>
      <c r="M164" s="210" t="s">
        <v>19</v>
      </c>
      <c r="N164" s="211" t="s">
        <v>44</v>
      </c>
      <c r="O164" s="83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4" t="s">
        <v>286</v>
      </c>
      <c r="AT164" s="214" t="s">
        <v>130</v>
      </c>
      <c r="AU164" s="214" t="s">
        <v>83</v>
      </c>
      <c r="AY164" s="16" t="s">
        <v>127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6" t="s">
        <v>81</v>
      </c>
      <c r="BK164" s="215">
        <f>ROUND(I164*H164,2)</f>
        <v>0</v>
      </c>
      <c r="BL164" s="16" t="s">
        <v>286</v>
      </c>
      <c r="BM164" s="214" t="s">
        <v>287</v>
      </c>
    </row>
    <row r="165" s="2" customFormat="1">
      <c r="A165" s="37"/>
      <c r="B165" s="38"/>
      <c r="C165" s="39"/>
      <c r="D165" s="216" t="s">
        <v>137</v>
      </c>
      <c r="E165" s="39"/>
      <c r="F165" s="217" t="s">
        <v>284</v>
      </c>
      <c r="G165" s="39"/>
      <c r="H165" s="39"/>
      <c r="I165" s="218"/>
      <c r="J165" s="39"/>
      <c r="K165" s="39"/>
      <c r="L165" s="43"/>
      <c r="M165" s="219"/>
      <c r="N165" s="220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137</v>
      </c>
      <c r="AU165" s="16" t="s">
        <v>83</v>
      </c>
    </row>
    <row r="166" s="2" customFormat="1">
      <c r="A166" s="37"/>
      <c r="B166" s="38"/>
      <c r="C166" s="39"/>
      <c r="D166" s="231" t="s">
        <v>155</v>
      </c>
      <c r="E166" s="39"/>
      <c r="F166" s="232" t="s">
        <v>288</v>
      </c>
      <c r="G166" s="39"/>
      <c r="H166" s="39"/>
      <c r="I166" s="218"/>
      <c r="J166" s="39"/>
      <c r="K166" s="39"/>
      <c r="L166" s="43"/>
      <c r="M166" s="244"/>
      <c r="N166" s="245"/>
      <c r="O166" s="246"/>
      <c r="P166" s="246"/>
      <c r="Q166" s="246"/>
      <c r="R166" s="246"/>
      <c r="S166" s="246"/>
      <c r="T166" s="24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155</v>
      </c>
      <c r="AU166" s="16" t="s">
        <v>83</v>
      </c>
    </row>
    <row r="167" s="2" customFormat="1" ht="6.96" customHeight="1">
      <c r="A167" s="37"/>
      <c r="B167" s="58"/>
      <c r="C167" s="59"/>
      <c r="D167" s="59"/>
      <c r="E167" s="59"/>
      <c r="F167" s="59"/>
      <c r="G167" s="59"/>
      <c r="H167" s="59"/>
      <c r="I167" s="59"/>
      <c r="J167" s="59"/>
      <c r="K167" s="59"/>
      <c r="L167" s="43"/>
      <c r="M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</row>
  </sheetData>
  <sheetProtection sheet="1" autoFilter="0" formatColumns="0" formatRows="0" objects="1" scenarios="1" spinCount="100000" saltValue="jBVEk5+Sm06gugYYbVXoW+bnVgI0e6gFVIYdNga2+yugBWJZEw+gqw11WEtZUU3Paj2xgRjvZvWfKqZ5PNuADA==" hashValue="mPEQfSVZz4JZTL3q0Kdm9BxmInD5qpV09rMd9FWW1sOQWnc5G6lomG7K7Yb2K8NfYyjcyvPrIeEamnhIiwXCKA==" algorithmName="SHA-512" password="CC35"/>
  <autoFilter ref="C85:K166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2_01/741110051"/>
    <hyperlink ref="F103" r:id="rId2" display="https://podminky.urs.cz/item/CS_URS_2022_01/741122016"/>
    <hyperlink ref="F109" r:id="rId3" display="https://podminky.urs.cz/item/CS_URS_2022_01/741130001"/>
    <hyperlink ref="F118" r:id="rId4" display="https://podminky.urs.cz/item/CS_URS_2022_01/741331033"/>
    <hyperlink ref="F136" r:id="rId5" display="https://podminky.urs.cz/item/CS_URS_2022_01/751791122"/>
    <hyperlink ref="F142" r:id="rId6" display="https://podminky.urs.cz/item/CS_URS_2022_01/751791301"/>
    <hyperlink ref="F145" r:id="rId7" display="https://podminky.urs.cz/item/CS_URS_2022_01/751792004"/>
    <hyperlink ref="F155" r:id="rId8" display="https://podminky.urs.cz/item/CS_URS_2022_01/468081315"/>
    <hyperlink ref="F158" r:id="rId9" display="https://podminky.urs.cz/item/CS_URS_2022_01/469972111"/>
    <hyperlink ref="F161" r:id="rId10" display="https://podminky.urs.cz/item/CS_URS_2022_01/469973114"/>
    <hyperlink ref="F166" r:id="rId11" display="https://podminky.urs.cz/item/CS_URS_2022_01/06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83</v>
      </c>
    </row>
    <row r="4" s="1" customFormat="1" ht="24.96" customHeight="1">
      <c r="B4" s="19"/>
      <c r="D4" s="129" t="s">
        <v>99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Obvod OŘ ÚL, PO/DK, lokální klim. v DK - akce BOZP 2022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100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335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336</v>
      </c>
      <c r="G12" s="37"/>
      <c r="H12" s="37"/>
      <c r="I12" s="131" t="s">
        <v>23</v>
      </c>
      <c r="J12" s="136" t="str">
        <f>'Rekapitulace stavby'!AN8</f>
        <v>5. 5. 2022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35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27</v>
      </c>
      <c r="F24" s="37"/>
      <c r="G24" s="37"/>
      <c r="H24" s="37"/>
      <c r="I24" s="131" t="s">
        <v>28</v>
      </c>
      <c r="J24" s="135" t="s">
        <v>36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37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39</v>
      </c>
      <c r="E30" s="37"/>
      <c r="F30" s="37"/>
      <c r="G30" s="37"/>
      <c r="H30" s="37"/>
      <c r="I30" s="37"/>
      <c r="J30" s="143">
        <f>ROUND(J86,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41</v>
      </c>
      <c r="G32" s="37"/>
      <c r="H32" s="37"/>
      <c r="I32" s="144" t="s">
        <v>40</v>
      </c>
      <c r="J32" s="144" t="s">
        <v>42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43</v>
      </c>
      <c r="E33" s="131" t="s">
        <v>44</v>
      </c>
      <c r="F33" s="146">
        <f>ROUND((SUM(BE86:BE174)),  2)</f>
        <v>0</v>
      </c>
      <c r="G33" s="37"/>
      <c r="H33" s="37"/>
      <c r="I33" s="147">
        <v>0.20999999999999999</v>
      </c>
      <c r="J33" s="146">
        <f>ROUND(((SUM(BE86:BE174))*I33),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45</v>
      </c>
      <c r="F34" s="146">
        <f>ROUND((SUM(BF86:BF174)),  2)</f>
        <v>0</v>
      </c>
      <c r="G34" s="37"/>
      <c r="H34" s="37"/>
      <c r="I34" s="147">
        <v>0.14999999999999999</v>
      </c>
      <c r="J34" s="146">
        <f>ROUND(((SUM(BF86:BF174))*I34),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46</v>
      </c>
      <c r="F35" s="146">
        <f>ROUND((SUM(BG86:BG174)),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47</v>
      </c>
      <c r="F36" s="146">
        <f>ROUND((SUM(BH86:BH174)),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48</v>
      </c>
      <c r="F37" s="146">
        <f>ROUND((SUM(BI86:BI174)),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49</v>
      </c>
      <c r="E39" s="150"/>
      <c r="F39" s="150"/>
      <c r="G39" s="151" t="s">
        <v>50</v>
      </c>
      <c r="H39" s="152" t="s">
        <v>51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103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Obvod OŘ ÚL, PO/DK, lokální klim. v DK - akce BOZP 2022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SO-03 - Litoměřice dolní nádraží - dopravní kancelář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Litoměřice</v>
      </c>
      <c r="G52" s="39"/>
      <c r="H52" s="39"/>
      <c r="I52" s="31" t="s">
        <v>23</v>
      </c>
      <c r="J52" s="71" t="str">
        <f>IF(J12="","",J12)</f>
        <v>5. 5. 2022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104</v>
      </c>
      <c r="D57" s="161"/>
      <c r="E57" s="161"/>
      <c r="F57" s="161"/>
      <c r="G57" s="161"/>
      <c r="H57" s="161"/>
      <c r="I57" s="161"/>
      <c r="J57" s="162" t="s">
        <v>105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71</v>
      </c>
      <c r="D59" s="39"/>
      <c r="E59" s="39"/>
      <c r="F59" s="39"/>
      <c r="G59" s="39"/>
      <c r="H59" s="39"/>
      <c r="I59" s="39"/>
      <c r="J59" s="101">
        <f>J86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106</v>
      </c>
    </row>
    <row r="60" s="9" customFormat="1" ht="24.96" customHeight="1">
      <c r="A60" s="9"/>
      <c r="B60" s="164"/>
      <c r="C60" s="165"/>
      <c r="D60" s="166" t="s">
        <v>107</v>
      </c>
      <c r="E60" s="167"/>
      <c r="F60" s="167"/>
      <c r="G60" s="167"/>
      <c r="H60" s="167"/>
      <c r="I60" s="167"/>
      <c r="J60" s="168">
        <f>J87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108</v>
      </c>
      <c r="E61" s="173"/>
      <c r="F61" s="173"/>
      <c r="G61" s="173"/>
      <c r="H61" s="173"/>
      <c r="I61" s="173"/>
      <c r="J61" s="174">
        <f>J88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109</v>
      </c>
      <c r="E62" s="173"/>
      <c r="F62" s="173"/>
      <c r="G62" s="173"/>
      <c r="H62" s="173"/>
      <c r="I62" s="173"/>
      <c r="J62" s="174">
        <f>J122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4"/>
      <c r="C63" s="165"/>
      <c r="D63" s="166" t="s">
        <v>291</v>
      </c>
      <c r="E63" s="167"/>
      <c r="F63" s="167"/>
      <c r="G63" s="167"/>
      <c r="H63" s="167"/>
      <c r="I63" s="167"/>
      <c r="J63" s="168">
        <f>J159</f>
        <v>0</v>
      </c>
      <c r="K63" s="165"/>
      <c r="L63" s="16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0"/>
      <c r="C64" s="171"/>
      <c r="D64" s="172" t="s">
        <v>292</v>
      </c>
      <c r="E64" s="173"/>
      <c r="F64" s="173"/>
      <c r="G64" s="173"/>
      <c r="H64" s="173"/>
      <c r="I64" s="173"/>
      <c r="J64" s="174">
        <f>J160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4"/>
      <c r="C65" s="165"/>
      <c r="D65" s="166" t="s">
        <v>110</v>
      </c>
      <c r="E65" s="167"/>
      <c r="F65" s="167"/>
      <c r="G65" s="167"/>
      <c r="H65" s="167"/>
      <c r="I65" s="167"/>
      <c r="J65" s="168">
        <f>J170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0"/>
      <c r="C66" s="171"/>
      <c r="D66" s="172" t="s">
        <v>111</v>
      </c>
      <c r="E66" s="173"/>
      <c r="F66" s="173"/>
      <c r="G66" s="173"/>
      <c r="H66" s="173"/>
      <c r="I66" s="173"/>
      <c r="J66" s="174">
        <f>J171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112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59" t="str">
        <f>E7</f>
        <v>Obvod OŘ ÚL, PO/DK, lokální klim. v DK - akce BOZP 2022</v>
      </c>
      <c r="F76" s="31"/>
      <c r="G76" s="31"/>
      <c r="H76" s="31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100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SO-03 - Litoměřice dolní nádraží - dopravní kancelář</v>
      </c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>Litoměřice</v>
      </c>
      <c r="G80" s="39"/>
      <c r="H80" s="39"/>
      <c r="I80" s="31" t="s">
        <v>23</v>
      </c>
      <c r="J80" s="71" t="str">
        <f>IF(J12="","",J12)</f>
        <v>5. 5. 2022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E15</f>
        <v>Správa železnic, státní organizace</v>
      </c>
      <c r="G82" s="39"/>
      <c r="H82" s="39"/>
      <c r="I82" s="31" t="s">
        <v>31</v>
      </c>
      <c r="J82" s="35" t="str">
        <f>E21</f>
        <v xml:space="preserve"> 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25.65" customHeight="1">
      <c r="A83" s="37"/>
      <c r="B83" s="38"/>
      <c r="C83" s="31" t="s">
        <v>29</v>
      </c>
      <c r="D83" s="39"/>
      <c r="E83" s="39"/>
      <c r="F83" s="26" t="str">
        <f>IF(E18="","",E18)</f>
        <v>Vyplň údaj</v>
      </c>
      <c r="G83" s="39"/>
      <c r="H83" s="39"/>
      <c r="I83" s="31" t="s">
        <v>34</v>
      </c>
      <c r="J83" s="35" t="str">
        <f>E24</f>
        <v>Správa železnic, státní organizace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1" customFormat="1" ht="29.28" customHeight="1">
      <c r="A85" s="176"/>
      <c r="B85" s="177"/>
      <c r="C85" s="178" t="s">
        <v>113</v>
      </c>
      <c r="D85" s="179" t="s">
        <v>58</v>
      </c>
      <c r="E85" s="179" t="s">
        <v>54</v>
      </c>
      <c r="F85" s="179" t="s">
        <v>55</v>
      </c>
      <c r="G85" s="179" t="s">
        <v>114</v>
      </c>
      <c r="H85" s="179" t="s">
        <v>115</v>
      </c>
      <c r="I85" s="179" t="s">
        <v>116</v>
      </c>
      <c r="J85" s="179" t="s">
        <v>105</v>
      </c>
      <c r="K85" s="180" t="s">
        <v>117</v>
      </c>
      <c r="L85" s="181"/>
      <c r="M85" s="91" t="s">
        <v>19</v>
      </c>
      <c r="N85" s="92" t="s">
        <v>43</v>
      </c>
      <c r="O85" s="92" t="s">
        <v>118</v>
      </c>
      <c r="P85" s="92" t="s">
        <v>119</v>
      </c>
      <c r="Q85" s="92" t="s">
        <v>120</v>
      </c>
      <c r="R85" s="92" t="s">
        <v>121</v>
      </c>
      <c r="S85" s="92" t="s">
        <v>122</v>
      </c>
      <c r="T85" s="93" t="s">
        <v>123</v>
      </c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</row>
    <row r="86" s="2" customFormat="1" ht="22.8" customHeight="1">
      <c r="A86" s="37"/>
      <c r="B86" s="38"/>
      <c r="C86" s="98" t="s">
        <v>124</v>
      </c>
      <c r="D86" s="39"/>
      <c r="E86" s="39"/>
      <c r="F86" s="39"/>
      <c r="G86" s="39"/>
      <c r="H86" s="39"/>
      <c r="I86" s="39"/>
      <c r="J86" s="182">
        <f>BK86</f>
        <v>0</v>
      </c>
      <c r="K86" s="39"/>
      <c r="L86" s="43"/>
      <c r="M86" s="94"/>
      <c r="N86" s="183"/>
      <c r="O86" s="95"/>
      <c r="P86" s="184">
        <f>P87+P159+P170</f>
        <v>0</v>
      </c>
      <c r="Q86" s="95"/>
      <c r="R86" s="184">
        <f>R87+R159+R170</f>
        <v>0.052132999999999999</v>
      </c>
      <c r="S86" s="95"/>
      <c r="T86" s="185">
        <f>T87+T159+T170</f>
        <v>0.021000000000000001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72</v>
      </c>
      <c r="AU86" s="16" t="s">
        <v>106</v>
      </c>
      <c r="BK86" s="186">
        <f>BK87+BK159+BK170</f>
        <v>0</v>
      </c>
    </row>
    <row r="87" s="12" customFormat="1" ht="25.92" customHeight="1">
      <c r="A87" s="12"/>
      <c r="B87" s="187"/>
      <c r="C87" s="188"/>
      <c r="D87" s="189" t="s">
        <v>72</v>
      </c>
      <c r="E87" s="190" t="s">
        <v>125</v>
      </c>
      <c r="F87" s="190" t="s">
        <v>126</v>
      </c>
      <c r="G87" s="188"/>
      <c r="H87" s="188"/>
      <c r="I87" s="191"/>
      <c r="J87" s="192">
        <f>BK87</f>
        <v>0</v>
      </c>
      <c r="K87" s="188"/>
      <c r="L87" s="193"/>
      <c r="M87" s="194"/>
      <c r="N87" s="195"/>
      <c r="O87" s="195"/>
      <c r="P87" s="196">
        <f>P88+P122</f>
        <v>0</v>
      </c>
      <c r="Q87" s="195"/>
      <c r="R87" s="196">
        <f>R88+R122</f>
        <v>0.052132999999999999</v>
      </c>
      <c r="S87" s="195"/>
      <c r="T87" s="197">
        <f>T88+T122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8" t="s">
        <v>83</v>
      </c>
      <c r="AT87" s="199" t="s">
        <v>72</v>
      </c>
      <c r="AU87" s="199" t="s">
        <v>73</v>
      </c>
      <c r="AY87" s="198" t="s">
        <v>127</v>
      </c>
      <c r="BK87" s="200">
        <f>BK88+BK122</f>
        <v>0</v>
      </c>
    </row>
    <row r="88" s="12" customFormat="1" ht="22.8" customHeight="1">
      <c r="A88" s="12"/>
      <c r="B88" s="187"/>
      <c r="C88" s="188"/>
      <c r="D88" s="189" t="s">
        <v>72</v>
      </c>
      <c r="E88" s="201" t="s">
        <v>128</v>
      </c>
      <c r="F88" s="201" t="s">
        <v>129</v>
      </c>
      <c r="G88" s="188"/>
      <c r="H88" s="188"/>
      <c r="I88" s="191"/>
      <c r="J88" s="202">
        <f>BK88</f>
        <v>0</v>
      </c>
      <c r="K88" s="188"/>
      <c r="L88" s="193"/>
      <c r="M88" s="194"/>
      <c r="N88" s="195"/>
      <c r="O88" s="195"/>
      <c r="P88" s="196">
        <f>SUM(P89:P121)</f>
        <v>0</v>
      </c>
      <c r="Q88" s="195"/>
      <c r="R88" s="196">
        <f>SUM(R89:R121)</f>
        <v>0.0022530000000000002</v>
      </c>
      <c r="S88" s="195"/>
      <c r="T88" s="197">
        <f>SUM(T89:T121)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8" t="s">
        <v>83</v>
      </c>
      <c r="AT88" s="199" t="s">
        <v>72</v>
      </c>
      <c r="AU88" s="199" t="s">
        <v>81</v>
      </c>
      <c r="AY88" s="198" t="s">
        <v>127</v>
      </c>
      <c r="BK88" s="200">
        <f>SUM(BK89:BK121)</f>
        <v>0</v>
      </c>
    </row>
    <row r="89" s="2" customFormat="1" ht="16.5" customHeight="1">
      <c r="A89" s="37"/>
      <c r="B89" s="38"/>
      <c r="C89" s="203" t="s">
        <v>81</v>
      </c>
      <c r="D89" s="203" t="s">
        <v>130</v>
      </c>
      <c r="E89" s="204" t="s">
        <v>131</v>
      </c>
      <c r="F89" s="205" t="s">
        <v>132</v>
      </c>
      <c r="G89" s="206" t="s">
        <v>133</v>
      </c>
      <c r="H89" s="207">
        <v>4</v>
      </c>
      <c r="I89" s="208"/>
      <c r="J89" s="209">
        <f>ROUND(I89*H89,2)</f>
        <v>0</v>
      </c>
      <c r="K89" s="205" t="s">
        <v>134</v>
      </c>
      <c r="L89" s="43"/>
      <c r="M89" s="210" t="s">
        <v>19</v>
      </c>
      <c r="N89" s="211" t="s">
        <v>44</v>
      </c>
      <c r="O89" s="83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4" t="s">
        <v>135</v>
      </c>
      <c r="AT89" s="214" t="s">
        <v>130</v>
      </c>
      <c r="AU89" s="214" t="s">
        <v>83</v>
      </c>
      <c r="AY89" s="16" t="s">
        <v>127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6" t="s">
        <v>81</v>
      </c>
      <c r="BK89" s="215">
        <f>ROUND(I89*H89,2)</f>
        <v>0</v>
      </c>
      <c r="BL89" s="16" t="s">
        <v>135</v>
      </c>
      <c r="BM89" s="214" t="s">
        <v>136</v>
      </c>
    </row>
    <row r="90" s="2" customFormat="1">
      <c r="A90" s="37"/>
      <c r="B90" s="38"/>
      <c r="C90" s="39"/>
      <c r="D90" s="216" t="s">
        <v>137</v>
      </c>
      <c r="E90" s="39"/>
      <c r="F90" s="217" t="s">
        <v>138</v>
      </c>
      <c r="G90" s="39"/>
      <c r="H90" s="39"/>
      <c r="I90" s="218"/>
      <c r="J90" s="39"/>
      <c r="K90" s="39"/>
      <c r="L90" s="43"/>
      <c r="M90" s="219"/>
      <c r="N90" s="220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137</v>
      </c>
      <c r="AU90" s="16" t="s">
        <v>83</v>
      </c>
    </row>
    <row r="91" s="2" customFormat="1" ht="16.5" customHeight="1">
      <c r="A91" s="37"/>
      <c r="B91" s="38"/>
      <c r="C91" s="221" t="s">
        <v>83</v>
      </c>
      <c r="D91" s="221" t="s">
        <v>139</v>
      </c>
      <c r="E91" s="222" t="s">
        <v>140</v>
      </c>
      <c r="F91" s="223" t="s">
        <v>141</v>
      </c>
      <c r="G91" s="224" t="s">
        <v>133</v>
      </c>
      <c r="H91" s="225">
        <v>4</v>
      </c>
      <c r="I91" s="226"/>
      <c r="J91" s="227">
        <f>ROUND(I91*H91,2)</f>
        <v>0</v>
      </c>
      <c r="K91" s="223" t="s">
        <v>134</v>
      </c>
      <c r="L91" s="228"/>
      <c r="M91" s="229" t="s">
        <v>19</v>
      </c>
      <c r="N91" s="230" t="s">
        <v>44</v>
      </c>
      <c r="O91" s="83"/>
      <c r="P91" s="212">
        <f>O91*H91</f>
        <v>0</v>
      </c>
      <c r="Q91" s="212">
        <v>6.9999999999999994E-05</v>
      </c>
      <c r="R91" s="212">
        <f>Q91*H91</f>
        <v>0.00027999999999999998</v>
      </c>
      <c r="S91" s="212">
        <v>0</v>
      </c>
      <c r="T91" s="213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4" t="s">
        <v>142</v>
      </c>
      <c r="AT91" s="214" t="s">
        <v>139</v>
      </c>
      <c r="AU91" s="214" t="s">
        <v>83</v>
      </c>
      <c r="AY91" s="16" t="s">
        <v>127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6" t="s">
        <v>81</v>
      </c>
      <c r="BK91" s="215">
        <f>ROUND(I91*H91,2)</f>
        <v>0</v>
      </c>
      <c r="BL91" s="16" t="s">
        <v>135</v>
      </c>
      <c r="BM91" s="214" t="s">
        <v>143</v>
      </c>
    </row>
    <row r="92" s="2" customFormat="1">
      <c r="A92" s="37"/>
      <c r="B92" s="38"/>
      <c r="C92" s="39"/>
      <c r="D92" s="216" t="s">
        <v>137</v>
      </c>
      <c r="E92" s="39"/>
      <c r="F92" s="217" t="s">
        <v>141</v>
      </c>
      <c r="G92" s="39"/>
      <c r="H92" s="39"/>
      <c r="I92" s="218"/>
      <c r="J92" s="39"/>
      <c r="K92" s="39"/>
      <c r="L92" s="43"/>
      <c r="M92" s="219"/>
      <c r="N92" s="220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137</v>
      </c>
      <c r="AU92" s="16" t="s">
        <v>83</v>
      </c>
    </row>
    <row r="93" s="2" customFormat="1" ht="24.15" customHeight="1">
      <c r="A93" s="37"/>
      <c r="B93" s="38"/>
      <c r="C93" s="221" t="s">
        <v>144</v>
      </c>
      <c r="D93" s="221" t="s">
        <v>139</v>
      </c>
      <c r="E93" s="222" t="s">
        <v>145</v>
      </c>
      <c r="F93" s="223" t="s">
        <v>146</v>
      </c>
      <c r="G93" s="224" t="s">
        <v>147</v>
      </c>
      <c r="H93" s="225">
        <v>1</v>
      </c>
      <c r="I93" s="226"/>
      <c r="J93" s="227">
        <f>ROUND(I93*H93,2)</f>
        <v>0</v>
      </c>
      <c r="K93" s="223" t="s">
        <v>134</v>
      </c>
      <c r="L93" s="228"/>
      <c r="M93" s="229" t="s">
        <v>19</v>
      </c>
      <c r="N93" s="230" t="s">
        <v>44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142</v>
      </c>
      <c r="AT93" s="214" t="s">
        <v>139</v>
      </c>
      <c r="AU93" s="214" t="s">
        <v>83</v>
      </c>
      <c r="AY93" s="16" t="s">
        <v>127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81</v>
      </c>
      <c r="BK93" s="215">
        <f>ROUND(I93*H93,2)</f>
        <v>0</v>
      </c>
      <c r="BL93" s="16" t="s">
        <v>135</v>
      </c>
      <c r="BM93" s="214" t="s">
        <v>148</v>
      </c>
    </row>
    <row r="94" s="2" customFormat="1">
      <c r="A94" s="37"/>
      <c r="B94" s="38"/>
      <c r="C94" s="39"/>
      <c r="D94" s="216" t="s">
        <v>137</v>
      </c>
      <c r="E94" s="39"/>
      <c r="F94" s="217" t="s">
        <v>146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137</v>
      </c>
      <c r="AU94" s="16" t="s">
        <v>83</v>
      </c>
    </row>
    <row r="95" s="2" customFormat="1" ht="16.5" customHeight="1">
      <c r="A95" s="37"/>
      <c r="B95" s="38"/>
      <c r="C95" s="203" t="s">
        <v>149</v>
      </c>
      <c r="D95" s="203" t="s">
        <v>130</v>
      </c>
      <c r="E95" s="204" t="s">
        <v>150</v>
      </c>
      <c r="F95" s="205" t="s">
        <v>151</v>
      </c>
      <c r="G95" s="206" t="s">
        <v>133</v>
      </c>
      <c r="H95" s="207">
        <v>6</v>
      </c>
      <c r="I95" s="208"/>
      <c r="J95" s="209">
        <f>ROUND(I95*H95,2)</f>
        <v>0</v>
      </c>
      <c r="K95" s="205" t="s">
        <v>152</v>
      </c>
      <c r="L95" s="43"/>
      <c r="M95" s="210" t="s">
        <v>19</v>
      </c>
      <c r="N95" s="211" t="s">
        <v>44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135</v>
      </c>
      <c r="AT95" s="214" t="s">
        <v>130</v>
      </c>
      <c r="AU95" s="214" t="s">
        <v>83</v>
      </c>
      <c r="AY95" s="16" t="s">
        <v>127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81</v>
      </c>
      <c r="BK95" s="215">
        <f>ROUND(I95*H95,2)</f>
        <v>0</v>
      </c>
      <c r="BL95" s="16" t="s">
        <v>135</v>
      </c>
      <c r="BM95" s="214" t="s">
        <v>153</v>
      </c>
    </row>
    <row r="96" s="2" customFormat="1">
      <c r="A96" s="37"/>
      <c r="B96" s="38"/>
      <c r="C96" s="39"/>
      <c r="D96" s="216" t="s">
        <v>137</v>
      </c>
      <c r="E96" s="39"/>
      <c r="F96" s="217" t="s">
        <v>154</v>
      </c>
      <c r="G96" s="39"/>
      <c r="H96" s="39"/>
      <c r="I96" s="218"/>
      <c r="J96" s="39"/>
      <c r="K96" s="39"/>
      <c r="L96" s="43"/>
      <c r="M96" s="219"/>
      <c r="N96" s="220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137</v>
      </c>
      <c r="AU96" s="16" t="s">
        <v>83</v>
      </c>
    </row>
    <row r="97" s="2" customFormat="1">
      <c r="A97" s="37"/>
      <c r="B97" s="38"/>
      <c r="C97" s="39"/>
      <c r="D97" s="231" t="s">
        <v>155</v>
      </c>
      <c r="E97" s="39"/>
      <c r="F97" s="232" t="s">
        <v>156</v>
      </c>
      <c r="G97" s="39"/>
      <c r="H97" s="39"/>
      <c r="I97" s="218"/>
      <c r="J97" s="39"/>
      <c r="K97" s="39"/>
      <c r="L97" s="43"/>
      <c r="M97" s="219"/>
      <c r="N97" s="220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155</v>
      </c>
      <c r="AU97" s="16" t="s">
        <v>83</v>
      </c>
    </row>
    <row r="98" s="2" customFormat="1" ht="16.5" customHeight="1">
      <c r="A98" s="37"/>
      <c r="B98" s="38"/>
      <c r="C98" s="221" t="s">
        <v>7</v>
      </c>
      <c r="D98" s="221" t="s">
        <v>139</v>
      </c>
      <c r="E98" s="222" t="s">
        <v>157</v>
      </c>
      <c r="F98" s="223" t="s">
        <v>158</v>
      </c>
      <c r="G98" s="224" t="s">
        <v>133</v>
      </c>
      <c r="H98" s="225">
        <v>6.9000000000000004</v>
      </c>
      <c r="I98" s="226"/>
      <c r="J98" s="227">
        <f>ROUND(I98*H98,2)</f>
        <v>0</v>
      </c>
      <c r="K98" s="223" t="s">
        <v>134</v>
      </c>
      <c r="L98" s="228"/>
      <c r="M98" s="229" t="s">
        <v>19</v>
      </c>
      <c r="N98" s="230" t="s">
        <v>44</v>
      </c>
      <c r="O98" s="83"/>
      <c r="P98" s="212">
        <f>O98*H98</f>
        <v>0</v>
      </c>
      <c r="Q98" s="212">
        <v>0.00017000000000000001</v>
      </c>
      <c r="R98" s="212">
        <f>Q98*H98</f>
        <v>0.0011730000000000002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142</v>
      </c>
      <c r="AT98" s="214" t="s">
        <v>139</v>
      </c>
      <c r="AU98" s="214" t="s">
        <v>83</v>
      </c>
      <c r="AY98" s="16" t="s">
        <v>127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81</v>
      </c>
      <c r="BK98" s="215">
        <f>ROUND(I98*H98,2)</f>
        <v>0</v>
      </c>
      <c r="BL98" s="16" t="s">
        <v>135</v>
      </c>
      <c r="BM98" s="214" t="s">
        <v>159</v>
      </c>
    </row>
    <row r="99" s="2" customFormat="1">
      <c r="A99" s="37"/>
      <c r="B99" s="38"/>
      <c r="C99" s="39"/>
      <c r="D99" s="216" t="s">
        <v>137</v>
      </c>
      <c r="E99" s="39"/>
      <c r="F99" s="217" t="s">
        <v>158</v>
      </c>
      <c r="G99" s="39"/>
      <c r="H99" s="39"/>
      <c r="I99" s="218"/>
      <c r="J99" s="39"/>
      <c r="K99" s="39"/>
      <c r="L99" s="43"/>
      <c r="M99" s="219"/>
      <c r="N99" s="220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137</v>
      </c>
      <c r="AU99" s="16" t="s">
        <v>83</v>
      </c>
    </row>
    <row r="100" s="13" customFormat="1">
      <c r="A100" s="13"/>
      <c r="B100" s="233"/>
      <c r="C100" s="234"/>
      <c r="D100" s="216" t="s">
        <v>160</v>
      </c>
      <c r="E100" s="234"/>
      <c r="F100" s="235" t="s">
        <v>337</v>
      </c>
      <c r="G100" s="234"/>
      <c r="H100" s="236">
        <v>6.9000000000000004</v>
      </c>
      <c r="I100" s="237"/>
      <c r="J100" s="234"/>
      <c r="K100" s="234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160</v>
      </c>
      <c r="AU100" s="242" t="s">
        <v>83</v>
      </c>
      <c r="AV100" s="13" t="s">
        <v>83</v>
      </c>
      <c r="AW100" s="13" t="s">
        <v>4</v>
      </c>
      <c r="AX100" s="13" t="s">
        <v>81</v>
      </c>
      <c r="AY100" s="242" t="s">
        <v>127</v>
      </c>
    </row>
    <row r="101" s="2" customFormat="1" ht="16.5" customHeight="1">
      <c r="A101" s="37"/>
      <c r="B101" s="38"/>
      <c r="C101" s="203" t="s">
        <v>162</v>
      </c>
      <c r="D101" s="203" t="s">
        <v>130</v>
      </c>
      <c r="E101" s="204" t="s">
        <v>163</v>
      </c>
      <c r="F101" s="205" t="s">
        <v>164</v>
      </c>
      <c r="G101" s="206" t="s">
        <v>165</v>
      </c>
      <c r="H101" s="207">
        <v>7</v>
      </c>
      <c r="I101" s="208"/>
      <c r="J101" s="209">
        <f>ROUND(I101*H101,2)</f>
        <v>0</v>
      </c>
      <c r="K101" s="205" t="s">
        <v>152</v>
      </c>
      <c r="L101" s="43"/>
      <c r="M101" s="210" t="s">
        <v>19</v>
      </c>
      <c r="N101" s="211" t="s">
        <v>44</v>
      </c>
      <c r="O101" s="83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4" t="s">
        <v>135</v>
      </c>
      <c r="AT101" s="214" t="s">
        <v>130</v>
      </c>
      <c r="AU101" s="214" t="s">
        <v>83</v>
      </c>
      <c r="AY101" s="16" t="s">
        <v>127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6" t="s">
        <v>81</v>
      </c>
      <c r="BK101" s="215">
        <f>ROUND(I101*H101,2)</f>
        <v>0</v>
      </c>
      <c r="BL101" s="16" t="s">
        <v>135</v>
      </c>
      <c r="BM101" s="214" t="s">
        <v>166</v>
      </c>
    </row>
    <row r="102" s="2" customFormat="1">
      <c r="A102" s="37"/>
      <c r="B102" s="38"/>
      <c r="C102" s="39"/>
      <c r="D102" s="216" t="s">
        <v>137</v>
      </c>
      <c r="E102" s="39"/>
      <c r="F102" s="217" t="s">
        <v>167</v>
      </c>
      <c r="G102" s="39"/>
      <c r="H102" s="39"/>
      <c r="I102" s="218"/>
      <c r="J102" s="39"/>
      <c r="K102" s="39"/>
      <c r="L102" s="43"/>
      <c r="M102" s="219"/>
      <c r="N102" s="220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137</v>
      </c>
      <c r="AU102" s="16" t="s">
        <v>83</v>
      </c>
    </row>
    <row r="103" s="2" customFormat="1">
      <c r="A103" s="37"/>
      <c r="B103" s="38"/>
      <c r="C103" s="39"/>
      <c r="D103" s="231" t="s">
        <v>155</v>
      </c>
      <c r="E103" s="39"/>
      <c r="F103" s="232" t="s">
        <v>168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155</v>
      </c>
      <c r="AU103" s="16" t="s">
        <v>83</v>
      </c>
    </row>
    <row r="104" s="2" customFormat="1" ht="16.5" customHeight="1">
      <c r="A104" s="37"/>
      <c r="B104" s="38"/>
      <c r="C104" s="203" t="s">
        <v>179</v>
      </c>
      <c r="D104" s="203" t="s">
        <v>130</v>
      </c>
      <c r="E104" s="204" t="s">
        <v>180</v>
      </c>
      <c r="F104" s="205" t="s">
        <v>181</v>
      </c>
      <c r="G104" s="206" t="s">
        <v>165</v>
      </c>
      <c r="H104" s="207">
        <v>6</v>
      </c>
      <c r="I104" s="208"/>
      <c r="J104" s="209">
        <f>ROUND(I104*H104,2)</f>
        <v>0</v>
      </c>
      <c r="K104" s="205" t="s">
        <v>134</v>
      </c>
      <c r="L104" s="43"/>
      <c r="M104" s="210" t="s">
        <v>19</v>
      </c>
      <c r="N104" s="211" t="s">
        <v>44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135</v>
      </c>
      <c r="AT104" s="214" t="s">
        <v>130</v>
      </c>
      <c r="AU104" s="214" t="s">
        <v>83</v>
      </c>
      <c r="AY104" s="16" t="s">
        <v>127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81</v>
      </c>
      <c r="BK104" s="215">
        <f>ROUND(I104*H104,2)</f>
        <v>0</v>
      </c>
      <c r="BL104" s="16" t="s">
        <v>135</v>
      </c>
      <c r="BM104" s="214" t="s">
        <v>182</v>
      </c>
    </row>
    <row r="105" s="2" customFormat="1">
      <c r="A105" s="37"/>
      <c r="B105" s="38"/>
      <c r="C105" s="39"/>
      <c r="D105" s="216" t="s">
        <v>137</v>
      </c>
      <c r="E105" s="39"/>
      <c r="F105" s="217" t="s">
        <v>183</v>
      </c>
      <c r="G105" s="39"/>
      <c r="H105" s="39"/>
      <c r="I105" s="218"/>
      <c r="J105" s="39"/>
      <c r="K105" s="39"/>
      <c r="L105" s="43"/>
      <c r="M105" s="219"/>
      <c r="N105" s="220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137</v>
      </c>
      <c r="AU105" s="16" t="s">
        <v>83</v>
      </c>
    </row>
    <row r="106" s="2" customFormat="1" ht="16.5" customHeight="1">
      <c r="A106" s="37"/>
      <c r="B106" s="38"/>
      <c r="C106" s="203" t="s">
        <v>184</v>
      </c>
      <c r="D106" s="203" t="s">
        <v>130</v>
      </c>
      <c r="E106" s="204" t="s">
        <v>185</v>
      </c>
      <c r="F106" s="205" t="s">
        <v>186</v>
      </c>
      <c r="G106" s="206" t="s">
        <v>165</v>
      </c>
      <c r="H106" s="207">
        <v>2</v>
      </c>
      <c r="I106" s="208"/>
      <c r="J106" s="209">
        <f>ROUND(I106*H106,2)</f>
        <v>0</v>
      </c>
      <c r="K106" s="205" t="s">
        <v>134</v>
      </c>
      <c r="L106" s="43"/>
      <c r="M106" s="210" t="s">
        <v>19</v>
      </c>
      <c r="N106" s="211" t="s">
        <v>44</v>
      </c>
      <c r="O106" s="83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135</v>
      </c>
      <c r="AT106" s="214" t="s">
        <v>130</v>
      </c>
      <c r="AU106" s="214" t="s">
        <v>83</v>
      </c>
      <c r="AY106" s="16" t="s">
        <v>127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81</v>
      </c>
      <c r="BK106" s="215">
        <f>ROUND(I106*H106,2)</f>
        <v>0</v>
      </c>
      <c r="BL106" s="16" t="s">
        <v>135</v>
      </c>
      <c r="BM106" s="214" t="s">
        <v>187</v>
      </c>
    </row>
    <row r="107" s="2" customFormat="1">
      <c r="A107" s="37"/>
      <c r="B107" s="38"/>
      <c r="C107" s="39"/>
      <c r="D107" s="216" t="s">
        <v>137</v>
      </c>
      <c r="E107" s="39"/>
      <c r="F107" s="217" t="s">
        <v>188</v>
      </c>
      <c r="G107" s="39"/>
      <c r="H107" s="39"/>
      <c r="I107" s="218"/>
      <c r="J107" s="39"/>
      <c r="K107" s="39"/>
      <c r="L107" s="43"/>
      <c r="M107" s="219"/>
      <c r="N107" s="220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137</v>
      </c>
      <c r="AU107" s="16" t="s">
        <v>83</v>
      </c>
    </row>
    <row r="108" s="2" customFormat="1" ht="16.5" customHeight="1">
      <c r="A108" s="37"/>
      <c r="B108" s="38"/>
      <c r="C108" s="221" t="s">
        <v>189</v>
      </c>
      <c r="D108" s="221" t="s">
        <v>139</v>
      </c>
      <c r="E108" s="222" t="s">
        <v>190</v>
      </c>
      <c r="F108" s="223" t="s">
        <v>191</v>
      </c>
      <c r="G108" s="224" t="s">
        <v>165</v>
      </c>
      <c r="H108" s="225">
        <v>1</v>
      </c>
      <c r="I108" s="226"/>
      <c r="J108" s="227">
        <f>ROUND(I108*H108,2)</f>
        <v>0</v>
      </c>
      <c r="K108" s="223" t="s">
        <v>152</v>
      </c>
      <c r="L108" s="228"/>
      <c r="M108" s="229" t="s">
        <v>19</v>
      </c>
      <c r="N108" s="230" t="s">
        <v>44</v>
      </c>
      <c r="O108" s="83"/>
      <c r="P108" s="212">
        <f>O108*H108</f>
        <v>0</v>
      </c>
      <c r="Q108" s="212">
        <v>0.00040000000000000002</v>
      </c>
      <c r="R108" s="212">
        <f>Q108*H108</f>
        <v>0.00040000000000000002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142</v>
      </c>
      <c r="AT108" s="214" t="s">
        <v>139</v>
      </c>
      <c r="AU108" s="214" t="s">
        <v>83</v>
      </c>
      <c r="AY108" s="16" t="s">
        <v>127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81</v>
      </c>
      <c r="BK108" s="215">
        <f>ROUND(I108*H108,2)</f>
        <v>0</v>
      </c>
      <c r="BL108" s="16" t="s">
        <v>135</v>
      </c>
      <c r="BM108" s="214" t="s">
        <v>192</v>
      </c>
    </row>
    <row r="109" s="2" customFormat="1">
      <c r="A109" s="37"/>
      <c r="B109" s="38"/>
      <c r="C109" s="39"/>
      <c r="D109" s="216" t="s">
        <v>137</v>
      </c>
      <c r="E109" s="39"/>
      <c r="F109" s="217" t="s">
        <v>191</v>
      </c>
      <c r="G109" s="39"/>
      <c r="H109" s="39"/>
      <c r="I109" s="218"/>
      <c r="J109" s="39"/>
      <c r="K109" s="39"/>
      <c r="L109" s="43"/>
      <c r="M109" s="219"/>
      <c r="N109" s="220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137</v>
      </c>
      <c r="AU109" s="16" t="s">
        <v>83</v>
      </c>
    </row>
    <row r="110" s="2" customFormat="1" ht="16.5" customHeight="1">
      <c r="A110" s="37"/>
      <c r="B110" s="38"/>
      <c r="C110" s="221" t="s">
        <v>323</v>
      </c>
      <c r="D110" s="221" t="s">
        <v>139</v>
      </c>
      <c r="E110" s="222" t="s">
        <v>194</v>
      </c>
      <c r="F110" s="223" t="s">
        <v>195</v>
      </c>
      <c r="G110" s="224" t="s">
        <v>165</v>
      </c>
      <c r="H110" s="225">
        <v>1</v>
      </c>
      <c r="I110" s="226"/>
      <c r="J110" s="227">
        <f>ROUND(I110*H110,2)</f>
        <v>0</v>
      </c>
      <c r="K110" s="223" t="s">
        <v>152</v>
      </c>
      <c r="L110" s="228"/>
      <c r="M110" s="229" t="s">
        <v>19</v>
      </c>
      <c r="N110" s="230" t="s">
        <v>44</v>
      </c>
      <c r="O110" s="83"/>
      <c r="P110" s="212">
        <f>O110*H110</f>
        <v>0</v>
      </c>
      <c r="Q110" s="212">
        <v>0.00040000000000000002</v>
      </c>
      <c r="R110" s="212">
        <f>Q110*H110</f>
        <v>0.00040000000000000002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142</v>
      </c>
      <c r="AT110" s="214" t="s">
        <v>139</v>
      </c>
      <c r="AU110" s="214" t="s">
        <v>83</v>
      </c>
      <c r="AY110" s="16" t="s">
        <v>127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81</v>
      </c>
      <c r="BK110" s="215">
        <f>ROUND(I110*H110,2)</f>
        <v>0</v>
      </c>
      <c r="BL110" s="16" t="s">
        <v>135</v>
      </c>
      <c r="BM110" s="214" t="s">
        <v>338</v>
      </c>
    </row>
    <row r="111" s="2" customFormat="1">
      <c r="A111" s="37"/>
      <c r="B111" s="38"/>
      <c r="C111" s="39"/>
      <c r="D111" s="216" t="s">
        <v>137</v>
      </c>
      <c r="E111" s="39"/>
      <c r="F111" s="217" t="s">
        <v>195</v>
      </c>
      <c r="G111" s="39"/>
      <c r="H111" s="39"/>
      <c r="I111" s="218"/>
      <c r="J111" s="39"/>
      <c r="K111" s="39"/>
      <c r="L111" s="43"/>
      <c r="M111" s="219"/>
      <c r="N111" s="220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137</v>
      </c>
      <c r="AU111" s="16" t="s">
        <v>83</v>
      </c>
    </row>
    <row r="112" s="2" customFormat="1" ht="16.5" customHeight="1">
      <c r="A112" s="37"/>
      <c r="B112" s="38"/>
      <c r="C112" s="203" t="s">
        <v>197</v>
      </c>
      <c r="D112" s="203" t="s">
        <v>130</v>
      </c>
      <c r="E112" s="204" t="s">
        <v>198</v>
      </c>
      <c r="F112" s="205" t="s">
        <v>199</v>
      </c>
      <c r="G112" s="206" t="s">
        <v>165</v>
      </c>
      <c r="H112" s="207">
        <v>1</v>
      </c>
      <c r="I112" s="208"/>
      <c r="J112" s="209">
        <f>ROUND(I112*H112,2)</f>
        <v>0</v>
      </c>
      <c r="K112" s="205" t="s">
        <v>152</v>
      </c>
      <c r="L112" s="43"/>
      <c r="M112" s="210" t="s">
        <v>19</v>
      </c>
      <c r="N112" s="211" t="s">
        <v>44</v>
      </c>
      <c r="O112" s="83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135</v>
      </c>
      <c r="AT112" s="214" t="s">
        <v>130</v>
      </c>
      <c r="AU112" s="214" t="s">
        <v>83</v>
      </c>
      <c r="AY112" s="16" t="s">
        <v>127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81</v>
      </c>
      <c r="BK112" s="215">
        <f>ROUND(I112*H112,2)</f>
        <v>0</v>
      </c>
      <c r="BL112" s="16" t="s">
        <v>135</v>
      </c>
      <c r="BM112" s="214" t="s">
        <v>200</v>
      </c>
    </row>
    <row r="113" s="2" customFormat="1">
      <c r="A113" s="37"/>
      <c r="B113" s="38"/>
      <c r="C113" s="39"/>
      <c r="D113" s="216" t="s">
        <v>137</v>
      </c>
      <c r="E113" s="39"/>
      <c r="F113" s="217" t="s">
        <v>201</v>
      </c>
      <c r="G113" s="39"/>
      <c r="H113" s="39"/>
      <c r="I113" s="218"/>
      <c r="J113" s="39"/>
      <c r="K113" s="39"/>
      <c r="L113" s="43"/>
      <c r="M113" s="219"/>
      <c r="N113" s="220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137</v>
      </c>
      <c r="AU113" s="16" t="s">
        <v>83</v>
      </c>
    </row>
    <row r="114" s="2" customFormat="1">
      <c r="A114" s="37"/>
      <c r="B114" s="38"/>
      <c r="C114" s="39"/>
      <c r="D114" s="231" t="s">
        <v>155</v>
      </c>
      <c r="E114" s="39"/>
      <c r="F114" s="232" t="s">
        <v>202</v>
      </c>
      <c r="G114" s="39"/>
      <c r="H114" s="39"/>
      <c r="I114" s="218"/>
      <c r="J114" s="39"/>
      <c r="K114" s="39"/>
      <c r="L114" s="43"/>
      <c r="M114" s="219"/>
      <c r="N114" s="220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155</v>
      </c>
      <c r="AU114" s="16" t="s">
        <v>83</v>
      </c>
    </row>
    <row r="115" s="2" customFormat="1" ht="16.5" customHeight="1">
      <c r="A115" s="37"/>
      <c r="B115" s="38"/>
      <c r="C115" s="221" t="s">
        <v>203</v>
      </c>
      <c r="D115" s="221" t="s">
        <v>139</v>
      </c>
      <c r="E115" s="222" t="s">
        <v>204</v>
      </c>
      <c r="F115" s="223" t="s">
        <v>205</v>
      </c>
      <c r="G115" s="224" t="s">
        <v>165</v>
      </c>
      <c r="H115" s="225">
        <v>1</v>
      </c>
      <c r="I115" s="226"/>
      <c r="J115" s="227">
        <f>ROUND(I115*H115,2)</f>
        <v>0</v>
      </c>
      <c r="K115" s="223" t="s">
        <v>19</v>
      </c>
      <c r="L115" s="228"/>
      <c r="M115" s="229" t="s">
        <v>19</v>
      </c>
      <c r="N115" s="230" t="s">
        <v>44</v>
      </c>
      <c r="O115" s="83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4" t="s">
        <v>142</v>
      </c>
      <c r="AT115" s="214" t="s">
        <v>139</v>
      </c>
      <c r="AU115" s="214" t="s">
        <v>83</v>
      </c>
      <c r="AY115" s="16" t="s">
        <v>127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6" t="s">
        <v>81</v>
      </c>
      <c r="BK115" s="215">
        <f>ROUND(I115*H115,2)</f>
        <v>0</v>
      </c>
      <c r="BL115" s="16" t="s">
        <v>135</v>
      </c>
      <c r="BM115" s="214" t="s">
        <v>206</v>
      </c>
    </row>
    <row r="116" s="2" customFormat="1">
      <c r="A116" s="37"/>
      <c r="B116" s="38"/>
      <c r="C116" s="39"/>
      <c r="D116" s="216" t="s">
        <v>137</v>
      </c>
      <c r="E116" s="39"/>
      <c r="F116" s="217" t="s">
        <v>205</v>
      </c>
      <c r="G116" s="39"/>
      <c r="H116" s="39"/>
      <c r="I116" s="218"/>
      <c r="J116" s="39"/>
      <c r="K116" s="39"/>
      <c r="L116" s="43"/>
      <c r="M116" s="219"/>
      <c r="N116" s="220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137</v>
      </c>
      <c r="AU116" s="16" t="s">
        <v>83</v>
      </c>
    </row>
    <row r="117" s="2" customFormat="1" ht="16.5" customHeight="1">
      <c r="A117" s="37"/>
      <c r="B117" s="38"/>
      <c r="C117" s="203" t="s">
        <v>207</v>
      </c>
      <c r="D117" s="203" t="s">
        <v>130</v>
      </c>
      <c r="E117" s="204" t="s">
        <v>208</v>
      </c>
      <c r="F117" s="205" t="s">
        <v>209</v>
      </c>
      <c r="G117" s="206" t="s">
        <v>165</v>
      </c>
      <c r="H117" s="207">
        <v>1</v>
      </c>
      <c r="I117" s="208"/>
      <c r="J117" s="209">
        <f>ROUND(I117*H117,2)</f>
        <v>0</v>
      </c>
      <c r="K117" s="205" t="s">
        <v>19</v>
      </c>
      <c r="L117" s="43"/>
      <c r="M117" s="210" t="s">
        <v>19</v>
      </c>
      <c r="N117" s="211" t="s">
        <v>44</v>
      </c>
      <c r="O117" s="83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4" t="s">
        <v>135</v>
      </c>
      <c r="AT117" s="214" t="s">
        <v>130</v>
      </c>
      <c r="AU117" s="214" t="s">
        <v>83</v>
      </c>
      <c r="AY117" s="16" t="s">
        <v>127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6" t="s">
        <v>81</v>
      </c>
      <c r="BK117" s="215">
        <f>ROUND(I117*H117,2)</f>
        <v>0</v>
      </c>
      <c r="BL117" s="16" t="s">
        <v>135</v>
      </c>
      <c r="BM117" s="214" t="s">
        <v>210</v>
      </c>
    </row>
    <row r="118" s="2" customFormat="1">
      <c r="A118" s="37"/>
      <c r="B118" s="38"/>
      <c r="C118" s="39"/>
      <c r="D118" s="216" t="s">
        <v>137</v>
      </c>
      <c r="E118" s="39"/>
      <c r="F118" s="217" t="s">
        <v>209</v>
      </c>
      <c r="G118" s="39"/>
      <c r="H118" s="39"/>
      <c r="I118" s="218"/>
      <c r="J118" s="39"/>
      <c r="K118" s="39"/>
      <c r="L118" s="43"/>
      <c r="M118" s="219"/>
      <c r="N118" s="220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137</v>
      </c>
      <c r="AU118" s="16" t="s">
        <v>83</v>
      </c>
    </row>
    <row r="119" s="2" customFormat="1">
      <c r="A119" s="37"/>
      <c r="B119" s="38"/>
      <c r="C119" s="39"/>
      <c r="D119" s="216" t="s">
        <v>211</v>
      </c>
      <c r="E119" s="39"/>
      <c r="F119" s="243" t="s">
        <v>212</v>
      </c>
      <c r="G119" s="39"/>
      <c r="H119" s="39"/>
      <c r="I119" s="218"/>
      <c r="J119" s="39"/>
      <c r="K119" s="39"/>
      <c r="L119" s="43"/>
      <c r="M119" s="219"/>
      <c r="N119" s="220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211</v>
      </c>
      <c r="AU119" s="16" t="s">
        <v>83</v>
      </c>
    </row>
    <row r="120" s="2" customFormat="1" ht="16.5" customHeight="1">
      <c r="A120" s="37"/>
      <c r="B120" s="38"/>
      <c r="C120" s="203" t="s">
        <v>213</v>
      </c>
      <c r="D120" s="203" t="s">
        <v>130</v>
      </c>
      <c r="E120" s="204" t="s">
        <v>214</v>
      </c>
      <c r="F120" s="205" t="s">
        <v>215</v>
      </c>
      <c r="G120" s="206" t="s">
        <v>216</v>
      </c>
      <c r="H120" s="207">
        <v>0.002</v>
      </c>
      <c r="I120" s="208"/>
      <c r="J120" s="209">
        <f>ROUND(I120*H120,2)</f>
        <v>0</v>
      </c>
      <c r="K120" s="205" t="s">
        <v>134</v>
      </c>
      <c r="L120" s="43"/>
      <c r="M120" s="210" t="s">
        <v>19</v>
      </c>
      <c r="N120" s="211" t="s">
        <v>44</v>
      </c>
      <c r="O120" s="83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135</v>
      </c>
      <c r="AT120" s="214" t="s">
        <v>130</v>
      </c>
      <c r="AU120" s="214" t="s">
        <v>83</v>
      </c>
      <c r="AY120" s="16" t="s">
        <v>127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81</v>
      </c>
      <c r="BK120" s="215">
        <f>ROUND(I120*H120,2)</f>
        <v>0</v>
      </c>
      <c r="BL120" s="16" t="s">
        <v>135</v>
      </c>
      <c r="BM120" s="214" t="s">
        <v>217</v>
      </c>
    </row>
    <row r="121" s="2" customFormat="1">
      <c r="A121" s="37"/>
      <c r="B121" s="38"/>
      <c r="C121" s="39"/>
      <c r="D121" s="216" t="s">
        <v>137</v>
      </c>
      <c r="E121" s="39"/>
      <c r="F121" s="217" t="s">
        <v>218</v>
      </c>
      <c r="G121" s="39"/>
      <c r="H121" s="39"/>
      <c r="I121" s="218"/>
      <c r="J121" s="39"/>
      <c r="K121" s="39"/>
      <c r="L121" s="43"/>
      <c r="M121" s="219"/>
      <c r="N121" s="220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137</v>
      </c>
      <c r="AU121" s="16" t="s">
        <v>83</v>
      </c>
    </row>
    <row r="122" s="12" customFormat="1" ht="22.8" customHeight="1">
      <c r="A122" s="12"/>
      <c r="B122" s="187"/>
      <c r="C122" s="188"/>
      <c r="D122" s="189" t="s">
        <v>72</v>
      </c>
      <c r="E122" s="201" t="s">
        <v>219</v>
      </c>
      <c r="F122" s="201" t="s">
        <v>220</v>
      </c>
      <c r="G122" s="188"/>
      <c r="H122" s="188"/>
      <c r="I122" s="191"/>
      <c r="J122" s="202">
        <f>BK122</f>
        <v>0</v>
      </c>
      <c r="K122" s="188"/>
      <c r="L122" s="193"/>
      <c r="M122" s="194"/>
      <c r="N122" s="195"/>
      <c r="O122" s="195"/>
      <c r="P122" s="196">
        <f>SUM(P123:P158)</f>
        <v>0</v>
      </c>
      <c r="Q122" s="195"/>
      <c r="R122" s="196">
        <f>SUM(R123:R158)</f>
        <v>0.049880000000000001</v>
      </c>
      <c r="S122" s="195"/>
      <c r="T122" s="197">
        <f>SUM(T123:T158)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8" t="s">
        <v>83</v>
      </c>
      <c r="AT122" s="199" t="s">
        <v>72</v>
      </c>
      <c r="AU122" s="199" t="s">
        <v>81</v>
      </c>
      <c r="AY122" s="198" t="s">
        <v>127</v>
      </c>
      <c r="BK122" s="200">
        <f>SUM(BK123:BK158)</f>
        <v>0</v>
      </c>
    </row>
    <row r="123" s="2" customFormat="1" ht="16.5" customHeight="1">
      <c r="A123" s="37"/>
      <c r="B123" s="38"/>
      <c r="C123" s="203" t="s">
        <v>221</v>
      </c>
      <c r="D123" s="203" t="s">
        <v>130</v>
      </c>
      <c r="E123" s="204" t="s">
        <v>222</v>
      </c>
      <c r="F123" s="205" t="s">
        <v>223</v>
      </c>
      <c r="G123" s="206" t="s">
        <v>165</v>
      </c>
      <c r="H123" s="207">
        <v>1</v>
      </c>
      <c r="I123" s="208"/>
      <c r="J123" s="209">
        <f>ROUND(I123*H123,2)</f>
        <v>0</v>
      </c>
      <c r="K123" s="205" t="s">
        <v>134</v>
      </c>
      <c r="L123" s="43"/>
      <c r="M123" s="210" t="s">
        <v>19</v>
      </c>
      <c r="N123" s="211" t="s">
        <v>44</v>
      </c>
      <c r="O123" s="83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135</v>
      </c>
      <c r="AT123" s="214" t="s">
        <v>130</v>
      </c>
      <c r="AU123" s="214" t="s">
        <v>83</v>
      </c>
      <c r="AY123" s="16" t="s">
        <v>127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81</v>
      </c>
      <c r="BK123" s="215">
        <f>ROUND(I123*H123,2)</f>
        <v>0</v>
      </c>
      <c r="BL123" s="16" t="s">
        <v>135</v>
      </c>
      <c r="BM123" s="214" t="s">
        <v>224</v>
      </c>
    </row>
    <row r="124" s="2" customFormat="1">
      <c r="A124" s="37"/>
      <c r="B124" s="38"/>
      <c r="C124" s="39"/>
      <c r="D124" s="216" t="s">
        <v>137</v>
      </c>
      <c r="E124" s="39"/>
      <c r="F124" s="217" t="s">
        <v>225</v>
      </c>
      <c r="G124" s="39"/>
      <c r="H124" s="39"/>
      <c r="I124" s="218"/>
      <c r="J124" s="39"/>
      <c r="K124" s="39"/>
      <c r="L124" s="43"/>
      <c r="M124" s="219"/>
      <c r="N124" s="220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137</v>
      </c>
      <c r="AU124" s="16" t="s">
        <v>83</v>
      </c>
    </row>
    <row r="125" s="2" customFormat="1" ht="21.75" customHeight="1">
      <c r="A125" s="37"/>
      <c r="B125" s="38"/>
      <c r="C125" s="221" t="s">
        <v>226</v>
      </c>
      <c r="D125" s="221" t="s">
        <v>139</v>
      </c>
      <c r="E125" s="222" t="s">
        <v>227</v>
      </c>
      <c r="F125" s="223" t="s">
        <v>228</v>
      </c>
      <c r="G125" s="224" t="s">
        <v>165</v>
      </c>
      <c r="H125" s="225">
        <v>1</v>
      </c>
      <c r="I125" s="226"/>
      <c r="J125" s="227">
        <f>ROUND(I125*H125,2)</f>
        <v>0</v>
      </c>
      <c r="K125" s="223" t="s">
        <v>19</v>
      </c>
      <c r="L125" s="228"/>
      <c r="M125" s="229" t="s">
        <v>19</v>
      </c>
      <c r="N125" s="230" t="s">
        <v>44</v>
      </c>
      <c r="O125" s="83"/>
      <c r="P125" s="212">
        <f>O125*H125</f>
        <v>0</v>
      </c>
      <c r="Q125" s="212">
        <v>0.042000000000000003</v>
      </c>
      <c r="R125" s="212">
        <f>Q125*H125</f>
        <v>0.042000000000000003</v>
      </c>
      <c r="S125" s="212">
        <v>0</v>
      </c>
      <c r="T125" s="21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142</v>
      </c>
      <c r="AT125" s="214" t="s">
        <v>139</v>
      </c>
      <c r="AU125" s="214" t="s">
        <v>83</v>
      </c>
      <c r="AY125" s="16" t="s">
        <v>127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81</v>
      </c>
      <c r="BK125" s="215">
        <f>ROUND(I125*H125,2)</f>
        <v>0</v>
      </c>
      <c r="BL125" s="16" t="s">
        <v>135</v>
      </c>
      <c r="BM125" s="214" t="s">
        <v>229</v>
      </c>
    </row>
    <row r="126" s="2" customFormat="1">
      <c r="A126" s="37"/>
      <c r="B126" s="38"/>
      <c r="C126" s="39"/>
      <c r="D126" s="216" t="s">
        <v>137</v>
      </c>
      <c r="E126" s="39"/>
      <c r="F126" s="217" t="s">
        <v>228</v>
      </c>
      <c r="G126" s="39"/>
      <c r="H126" s="39"/>
      <c r="I126" s="218"/>
      <c r="J126" s="39"/>
      <c r="K126" s="39"/>
      <c r="L126" s="43"/>
      <c r="M126" s="219"/>
      <c r="N126" s="220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137</v>
      </c>
      <c r="AU126" s="16" t="s">
        <v>83</v>
      </c>
    </row>
    <row r="127" s="2" customFormat="1">
      <c r="A127" s="37"/>
      <c r="B127" s="38"/>
      <c r="C127" s="39"/>
      <c r="D127" s="216" t="s">
        <v>211</v>
      </c>
      <c r="E127" s="39"/>
      <c r="F127" s="243" t="s">
        <v>305</v>
      </c>
      <c r="G127" s="39"/>
      <c r="H127" s="39"/>
      <c r="I127" s="218"/>
      <c r="J127" s="39"/>
      <c r="K127" s="39"/>
      <c r="L127" s="43"/>
      <c r="M127" s="219"/>
      <c r="N127" s="220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211</v>
      </c>
      <c r="AU127" s="16" t="s">
        <v>83</v>
      </c>
    </row>
    <row r="128" s="2" customFormat="1" ht="16.5" customHeight="1">
      <c r="A128" s="37"/>
      <c r="B128" s="38"/>
      <c r="C128" s="203" t="s">
        <v>135</v>
      </c>
      <c r="D128" s="203" t="s">
        <v>130</v>
      </c>
      <c r="E128" s="204" t="s">
        <v>231</v>
      </c>
      <c r="F128" s="205" t="s">
        <v>232</v>
      </c>
      <c r="G128" s="206" t="s">
        <v>165</v>
      </c>
      <c r="H128" s="207">
        <v>1</v>
      </c>
      <c r="I128" s="208"/>
      <c r="J128" s="209">
        <f>ROUND(I128*H128,2)</f>
        <v>0</v>
      </c>
      <c r="K128" s="205" t="s">
        <v>134</v>
      </c>
      <c r="L128" s="43"/>
      <c r="M128" s="210" t="s">
        <v>19</v>
      </c>
      <c r="N128" s="211" t="s">
        <v>44</v>
      </c>
      <c r="O128" s="83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4" t="s">
        <v>135</v>
      </c>
      <c r="AT128" s="214" t="s">
        <v>130</v>
      </c>
      <c r="AU128" s="214" t="s">
        <v>83</v>
      </c>
      <c r="AY128" s="16" t="s">
        <v>127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6" t="s">
        <v>81</v>
      </c>
      <c r="BK128" s="215">
        <f>ROUND(I128*H128,2)</f>
        <v>0</v>
      </c>
      <c r="BL128" s="16" t="s">
        <v>135</v>
      </c>
      <c r="BM128" s="214" t="s">
        <v>233</v>
      </c>
    </row>
    <row r="129" s="2" customFormat="1">
      <c r="A129" s="37"/>
      <c r="B129" s="38"/>
      <c r="C129" s="39"/>
      <c r="D129" s="216" t="s">
        <v>137</v>
      </c>
      <c r="E129" s="39"/>
      <c r="F129" s="217" t="s">
        <v>234</v>
      </c>
      <c r="G129" s="39"/>
      <c r="H129" s="39"/>
      <c r="I129" s="218"/>
      <c r="J129" s="39"/>
      <c r="K129" s="39"/>
      <c r="L129" s="43"/>
      <c r="M129" s="219"/>
      <c r="N129" s="220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137</v>
      </c>
      <c r="AU129" s="16" t="s">
        <v>83</v>
      </c>
    </row>
    <row r="130" s="2" customFormat="1" ht="16.5" customHeight="1">
      <c r="A130" s="37"/>
      <c r="B130" s="38"/>
      <c r="C130" s="203" t="s">
        <v>235</v>
      </c>
      <c r="D130" s="203" t="s">
        <v>130</v>
      </c>
      <c r="E130" s="204" t="s">
        <v>236</v>
      </c>
      <c r="F130" s="205" t="s">
        <v>237</v>
      </c>
      <c r="G130" s="206" t="s">
        <v>133</v>
      </c>
      <c r="H130" s="207">
        <v>6</v>
      </c>
      <c r="I130" s="208"/>
      <c r="J130" s="209">
        <f>ROUND(I130*H130,2)</f>
        <v>0</v>
      </c>
      <c r="K130" s="205" t="s">
        <v>152</v>
      </c>
      <c r="L130" s="43"/>
      <c r="M130" s="210" t="s">
        <v>19</v>
      </c>
      <c r="N130" s="211" t="s">
        <v>44</v>
      </c>
      <c r="O130" s="83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4" t="s">
        <v>135</v>
      </c>
      <c r="AT130" s="214" t="s">
        <v>130</v>
      </c>
      <c r="AU130" s="214" t="s">
        <v>83</v>
      </c>
      <c r="AY130" s="16" t="s">
        <v>127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6" t="s">
        <v>81</v>
      </c>
      <c r="BK130" s="215">
        <f>ROUND(I130*H130,2)</f>
        <v>0</v>
      </c>
      <c r="BL130" s="16" t="s">
        <v>135</v>
      </c>
      <c r="BM130" s="214" t="s">
        <v>238</v>
      </c>
    </row>
    <row r="131" s="2" customFormat="1">
      <c r="A131" s="37"/>
      <c r="B131" s="38"/>
      <c r="C131" s="39"/>
      <c r="D131" s="216" t="s">
        <v>137</v>
      </c>
      <c r="E131" s="39"/>
      <c r="F131" s="217" t="s">
        <v>239</v>
      </c>
      <c r="G131" s="39"/>
      <c r="H131" s="39"/>
      <c r="I131" s="218"/>
      <c r="J131" s="39"/>
      <c r="K131" s="39"/>
      <c r="L131" s="43"/>
      <c r="M131" s="219"/>
      <c r="N131" s="220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137</v>
      </c>
      <c r="AU131" s="16" t="s">
        <v>83</v>
      </c>
    </row>
    <row r="132" s="2" customFormat="1">
      <c r="A132" s="37"/>
      <c r="B132" s="38"/>
      <c r="C132" s="39"/>
      <c r="D132" s="231" t="s">
        <v>155</v>
      </c>
      <c r="E132" s="39"/>
      <c r="F132" s="232" t="s">
        <v>240</v>
      </c>
      <c r="G132" s="39"/>
      <c r="H132" s="39"/>
      <c r="I132" s="218"/>
      <c r="J132" s="39"/>
      <c r="K132" s="39"/>
      <c r="L132" s="43"/>
      <c r="M132" s="219"/>
      <c r="N132" s="220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155</v>
      </c>
      <c r="AU132" s="16" t="s">
        <v>83</v>
      </c>
    </row>
    <row r="133" s="2" customFormat="1" ht="16.5" customHeight="1">
      <c r="A133" s="37"/>
      <c r="B133" s="38"/>
      <c r="C133" s="221" t="s">
        <v>241</v>
      </c>
      <c r="D133" s="221" t="s">
        <v>139</v>
      </c>
      <c r="E133" s="222" t="s">
        <v>242</v>
      </c>
      <c r="F133" s="223" t="s">
        <v>243</v>
      </c>
      <c r="G133" s="224" t="s">
        <v>133</v>
      </c>
      <c r="H133" s="225">
        <v>6.1799999999999997</v>
      </c>
      <c r="I133" s="226"/>
      <c r="J133" s="227">
        <f>ROUND(I133*H133,2)</f>
        <v>0</v>
      </c>
      <c r="K133" s="223" t="s">
        <v>152</v>
      </c>
      <c r="L133" s="228"/>
      <c r="M133" s="229" t="s">
        <v>19</v>
      </c>
      <c r="N133" s="230" t="s">
        <v>44</v>
      </c>
      <c r="O133" s="83"/>
      <c r="P133" s="212">
        <f>O133*H133</f>
        <v>0</v>
      </c>
      <c r="Q133" s="212">
        <v>0.001</v>
      </c>
      <c r="R133" s="212">
        <f>Q133*H133</f>
        <v>0.0061799999999999997</v>
      </c>
      <c r="S133" s="212">
        <v>0</v>
      </c>
      <c r="T133" s="21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142</v>
      </c>
      <c r="AT133" s="214" t="s">
        <v>139</v>
      </c>
      <c r="AU133" s="214" t="s">
        <v>83</v>
      </c>
      <c r="AY133" s="16" t="s">
        <v>127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81</v>
      </c>
      <c r="BK133" s="215">
        <f>ROUND(I133*H133,2)</f>
        <v>0</v>
      </c>
      <c r="BL133" s="16" t="s">
        <v>135</v>
      </c>
      <c r="BM133" s="214" t="s">
        <v>244</v>
      </c>
    </row>
    <row r="134" s="2" customFormat="1">
      <c r="A134" s="37"/>
      <c r="B134" s="38"/>
      <c r="C134" s="39"/>
      <c r="D134" s="216" t="s">
        <v>137</v>
      </c>
      <c r="E134" s="39"/>
      <c r="F134" s="217" t="s">
        <v>243</v>
      </c>
      <c r="G134" s="39"/>
      <c r="H134" s="39"/>
      <c r="I134" s="218"/>
      <c r="J134" s="39"/>
      <c r="K134" s="39"/>
      <c r="L134" s="43"/>
      <c r="M134" s="219"/>
      <c r="N134" s="220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137</v>
      </c>
      <c r="AU134" s="16" t="s">
        <v>83</v>
      </c>
    </row>
    <row r="135" s="13" customFormat="1">
      <c r="A135" s="13"/>
      <c r="B135" s="233"/>
      <c r="C135" s="234"/>
      <c r="D135" s="216" t="s">
        <v>160</v>
      </c>
      <c r="E135" s="234"/>
      <c r="F135" s="235" t="s">
        <v>339</v>
      </c>
      <c r="G135" s="234"/>
      <c r="H135" s="236">
        <v>6.1799999999999997</v>
      </c>
      <c r="I135" s="237"/>
      <c r="J135" s="234"/>
      <c r="K135" s="234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160</v>
      </c>
      <c r="AU135" s="242" t="s">
        <v>83</v>
      </c>
      <c r="AV135" s="13" t="s">
        <v>83</v>
      </c>
      <c r="AW135" s="13" t="s">
        <v>4</v>
      </c>
      <c r="AX135" s="13" t="s">
        <v>81</v>
      </c>
      <c r="AY135" s="242" t="s">
        <v>127</v>
      </c>
    </row>
    <row r="136" s="2" customFormat="1" ht="16.5" customHeight="1">
      <c r="A136" s="37"/>
      <c r="B136" s="38"/>
      <c r="C136" s="203" t="s">
        <v>251</v>
      </c>
      <c r="D136" s="203" t="s">
        <v>130</v>
      </c>
      <c r="E136" s="204" t="s">
        <v>340</v>
      </c>
      <c r="F136" s="205" t="s">
        <v>341</v>
      </c>
      <c r="G136" s="206" t="s">
        <v>133</v>
      </c>
      <c r="H136" s="207">
        <v>6</v>
      </c>
      <c r="I136" s="208"/>
      <c r="J136" s="209">
        <f>ROUND(I136*H136,2)</f>
        <v>0</v>
      </c>
      <c r="K136" s="205" t="s">
        <v>152</v>
      </c>
      <c r="L136" s="43"/>
      <c r="M136" s="210" t="s">
        <v>19</v>
      </c>
      <c r="N136" s="211" t="s">
        <v>44</v>
      </c>
      <c r="O136" s="83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4" t="s">
        <v>135</v>
      </c>
      <c r="AT136" s="214" t="s">
        <v>130</v>
      </c>
      <c r="AU136" s="214" t="s">
        <v>83</v>
      </c>
      <c r="AY136" s="16" t="s">
        <v>127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6" t="s">
        <v>81</v>
      </c>
      <c r="BK136" s="215">
        <f>ROUND(I136*H136,2)</f>
        <v>0</v>
      </c>
      <c r="BL136" s="16" t="s">
        <v>135</v>
      </c>
      <c r="BM136" s="214" t="s">
        <v>342</v>
      </c>
    </row>
    <row r="137" s="2" customFormat="1">
      <c r="A137" s="37"/>
      <c r="B137" s="38"/>
      <c r="C137" s="39"/>
      <c r="D137" s="216" t="s">
        <v>137</v>
      </c>
      <c r="E137" s="39"/>
      <c r="F137" s="217" t="s">
        <v>343</v>
      </c>
      <c r="G137" s="39"/>
      <c r="H137" s="39"/>
      <c r="I137" s="218"/>
      <c r="J137" s="39"/>
      <c r="K137" s="39"/>
      <c r="L137" s="43"/>
      <c r="M137" s="219"/>
      <c r="N137" s="220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137</v>
      </c>
      <c r="AU137" s="16" t="s">
        <v>83</v>
      </c>
    </row>
    <row r="138" s="2" customFormat="1">
      <c r="A138" s="37"/>
      <c r="B138" s="38"/>
      <c r="C138" s="39"/>
      <c r="D138" s="231" t="s">
        <v>155</v>
      </c>
      <c r="E138" s="39"/>
      <c r="F138" s="232" t="s">
        <v>344</v>
      </c>
      <c r="G138" s="39"/>
      <c r="H138" s="39"/>
      <c r="I138" s="218"/>
      <c r="J138" s="39"/>
      <c r="K138" s="39"/>
      <c r="L138" s="43"/>
      <c r="M138" s="219"/>
      <c r="N138" s="220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155</v>
      </c>
      <c r="AU138" s="16" t="s">
        <v>83</v>
      </c>
    </row>
    <row r="139" s="2" customFormat="1" ht="16.5" customHeight="1">
      <c r="A139" s="37"/>
      <c r="B139" s="38"/>
      <c r="C139" s="221" t="s">
        <v>193</v>
      </c>
      <c r="D139" s="221" t="s">
        <v>139</v>
      </c>
      <c r="E139" s="222" t="s">
        <v>345</v>
      </c>
      <c r="F139" s="223" t="s">
        <v>346</v>
      </c>
      <c r="G139" s="224" t="s">
        <v>133</v>
      </c>
      <c r="H139" s="225">
        <v>6</v>
      </c>
      <c r="I139" s="226"/>
      <c r="J139" s="227">
        <f>ROUND(I139*H139,2)</f>
        <v>0</v>
      </c>
      <c r="K139" s="223" t="s">
        <v>152</v>
      </c>
      <c r="L139" s="228"/>
      <c r="M139" s="229" t="s">
        <v>19</v>
      </c>
      <c r="N139" s="230" t="s">
        <v>44</v>
      </c>
      <c r="O139" s="83"/>
      <c r="P139" s="212">
        <f>O139*H139</f>
        <v>0</v>
      </c>
      <c r="Q139" s="212">
        <v>0.00020000000000000001</v>
      </c>
      <c r="R139" s="212">
        <f>Q139*H139</f>
        <v>0.0012000000000000001</v>
      </c>
      <c r="S139" s="212">
        <v>0</v>
      </c>
      <c r="T139" s="21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4" t="s">
        <v>142</v>
      </c>
      <c r="AT139" s="214" t="s">
        <v>139</v>
      </c>
      <c r="AU139" s="214" t="s">
        <v>83</v>
      </c>
      <c r="AY139" s="16" t="s">
        <v>127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81</v>
      </c>
      <c r="BK139" s="215">
        <f>ROUND(I139*H139,2)</f>
        <v>0</v>
      </c>
      <c r="BL139" s="16" t="s">
        <v>135</v>
      </c>
      <c r="BM139" s="214" t="s">
        <v>347</v>
      </c>
    </row>
    <row r="140" s="2" customFormat="1">
      <c r="A140" s="37"/>
      <c r="B140" s="38"/>
      <c r="C140" s="39"/>
      <c r="D140" s="216" t="s">
        <v>137</v>
      </c>
      <c r="E140" s="39"/>
      <c r="F140" s="217" t="s">
        <v>346</v>
      </c>
      <c r="G140" s="39"/>
      <c r="H140" s="39"/>
      <c r="I140" s="218"/>
      <c r="J140" s="39"/>
      <c r="K140" s="39"/>
      <c r="L140" s="43"/>
      <c r="M140" s="219"/>
      <c r="N140" s="220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137</v>
      </c>
      <c r="AU140" s="16" t="s">
        <v>83</v>
      </c>
    </row>
    <row r="141" s="2" customFormat="1" ht="16.5" customHeight="1">
      <c r="A141" s="37"/>
      <c r="B141" s="38"/>
      <c r="C141" s="203" t="s">
        <v>311</v>
      </c>
      <c r="D141" s="203" t="s">
        <v>130</v>
      </c>
      <c r="E141" s="204" t="s">
        <v>348</v>
      </c>
      <c r="F141" s="205" t="s">
        <v>349</v>
      </c>
      <c r="G141" s="206" t="s">
        <v>165</v>
      </c>
      <c r="H141" s="207">
        <v>2</v>
      </c>
      <c r="I141" s="208"/>
      <c r="J141" s="209">
        <f>ROUND(I141*H141,2)</f>
        <v>0</v>
      </c>
      <c r="K141" s="205" t="s">
        <v>152</v>
      </c>
      <c r="L141" s="43"/>
      <c r="M141" s="210" t="s">
        <v>19</v>
      </c>
      <c r="N141" s="211" t="s">
        <v>44</v>
      </c>
      <c r="O141" s="83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4" t="s">
        <v>135</v>
      </c>
      <c r="AT141" s="214" t="s">
        <v>130</v>
      </c>
      <c r="AU141" s="214" t="s">
        <v>83</v>
      </c>
      <c r="AY141" s="16" t="s">
        <v>127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81</v>
      </c>
      <c r="BK141" s="215">
        <f>ROUND(I141*H141,2)</f>
        <v>0</v>
      </c>
      <c r="BL141" s="16" t="s">
        <v>135</v>
      </c>
      <c r="BM141" s="214" t="s">
        <v>350</v>
      </c>
    </row>
    <row r="142" s="2" customFormat="1">
      <c r="A142" s="37"/>
      <c r="B142" s="38"/>
      <c r="C142" s="39"/>
      <c r="D142" s="216" t="s">
        <v>137</v>
      </c>
      <c r="E142" s="39"/>
      <c r="F142" s="217" t="s">
        <v>351</v>
      </c>
      <c r="G142" s="39"/>
      <c r="H142" s="39"/>
      <c r="I142" s="218"/>
      <c r="J142" s="39"/>
      <c r="K142" s="39"/>
      <c r="L142" s="43"/>
      <c r="M142" s="219"/>
      <c r="N142" s="220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137</v>
      </c>
      <c r="AU142" s="16" t="s">
        <v>83</v>
      </c>
    </row>
    <row r="143" s="2" customFormat="1">
      <c r="A143" s="37"/>
      <c r="B143" s="38"/>
      <c r="C143" s="39"/>
      <c r="D143" s="231" t="s">
        <v>155</v>
      </c>
      <c r="E143" s="39"/>
      <c r="F143" s="232" t="s">
        <v>352</v>
      </c>
      <c r="G143" s="39"/>
      <c r="H143" s="39"/>
      <c r="I143" s="218"/>
      <c r="J143" s="39"/>
      <c r="K143" s="39"/>
      <c r="L143" s="43"/>
      <c r="M143" s="219"/>
      <c r="N143" s="220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155</v>
      </c>
      <c r="AU143" s="16" t="s">
        <v>83</v>
      </c>
    </row>
    <row r="144" s="2" customFormat="1" ht="16.5" customHeight="1">
      <c r="A144" s="37"/>
      <c r="B144" s="38"/>
      <c r="C144" s="221" t="s">
        <v>353</v>
      </c>
      <c r="D144" s="221" t="s">
        <v>139</v>
      </c>
      <c r="E144" s="222" t="s">
        <v>354</v>
      </c>
      <c r="F144" s="223" t="s">
        <v>355</v>
      </c>
      <c r="G144" s="224" t="s">
        <v>165</v>
      </c>
      <c r="H144" s="225">
        <v>1</v>
      </c>
      <c r="I144" s="226"/>
      <c r="J144" s="227">
        <f>ROUND(I144*H144,2)</f>
        <v>0</v>
      </c>
      <c r="K144" s="223" t="s">
        <v>152</v>
      </c>
      <c r="L144" s="228"/>
      <c r="M144" s="229" t="s">
        <v>19</v>
      </c>
      <c r="N144" s="230" t="s">
        <v>44</v>
      </c>
      <c r="O144" s="83"/>
      <c r="P144" s="212">
        <f>O144*H144</f>
        <v>0</v>
      </c>
      <c r="Q144" s="212">
        <v>5.0000000000000002E-05</v>
      </c>
      <c r="R144" s="212">
        <f>Q144*H144</f>
        <v>5.0000000000000002E-05</v>
      </c>
      <c r="S144" s="212">
        <v>0</v>
      </c>
      <c r="T144" s="21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4" t="s">
        <v>142</v>
      </c>
      <c r="AT144" s="214" t="s">
        <v>139</v>
      </c>
      <c r="AU144" s="214" t="s">
        <v>83</v>
      </c>
      <c r="AY144" s="16" t="s">
        <v>127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6" t="s">
        <v>81</v>
      </c>
      <c r="BK144" s="215">
        <f>ROUND(I144*H144,2)</f>
        <v>0</v>
      </c>
      <c r="BL144" s="16" t="s">
        <v>135</v>
      </c>
      <c r="BM144" s="214" t="s">
        <v>356</v>
      </c>
    </row>
    <row r="145" s="2" customFormat="1">
      <c r="A145" s="37"/>
      <c r="B145" s="38"/>
      <c r="C145" s="39"/>
      <c r="D145" s="216" t="s">
        <v>137</v>
      </c>
      <c r="E145" s="39"/>
      <c r="F145" s="217" t="s">
        <v>355</v>
      </c>
      <c r="G145" s="39"/>
      <c r="H145" s="39"/>
      <c r="I145" s="218"/>
      <c r="J145" s="39"/>
      <c r="K145" s="39"/>
      <c r="L145" s="43"/>
      <c r="M145" s="219"/>
      <c r="N145" s="220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137</v>
      </c>
      <c r="AU145" s="16" t="s">
        <v>83</v>
      </c>
    </row>
    <row r="146" s="2" customFormat="1" ht="16.5" customHeight="1">
      <c r="A146" s="37"/>
      <c r="B146" s="38"/>
      <c r="C146" s="221" t="s">
        <v>316</v>
      </c>
      <c r="D146" s="221" t="s">
        <v>139</v>
      </c>
      <c r="E146" s="222" t="s">
        <v>357</v>
      </c>
      <c r="F146" s="223" t="s">
        <v>358</v>
      </c>
      <c r="G146" s="224" t="s">
        <v>165</v>
      </c>
      <c r="H146" s="225">
        <v>1</v>
      </c>
      <c r="I146" s="226"/>
      <c r="J146" s="227">
        <f>ROUND(I146*H146,2)</f>
        <v>0</v>
      </c>
      <c r="K146" s="223" t="s">
        <v>152</v>
      </c>
      <c r="L146" s="228"/>
      <c r="M146" s="229" t="s">
        <v>19</v>
      </c>
      <c r="N146" s="230" t="s">
        <v>44</v>
      </c>
      <c r="O146" s="83"/>
      <c r="P146" s="212">
        <f>O146*H146</f>
        <v>0</v>
      </c>
      <c r="Q146" s="212">
        <v>5.0000000000000002E-05</v>
      </c>
      <c r="R146" s="212">
        <f>Q146*H146</f>
        <v>5.0000000000000002E-05</v>
      </c>
      <c r="S146" s="212">
        <v>0</v>
      </c>
      <c r="T146" s="21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4" t="s">
        <v>142</v>
      </c>
      <c r="AT146" s="214" t="s">
        <v>139</v>
      </c>
      <c r="AU146" s="214" t="s">
        <v>83</v>
      </c>
      <c r="AY146" s="16" t="s">
        <v>127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6" t="s">
        <v>81</v>
      </c>
      <c r="BK146" s="215">
        <f>ROUND(I146*H146,2)</f>
        <v>0</v>
      </c>
      <c r="BL146" s="16" t="s">
        <v>135</v>
      </c>
      <c r="BM146" s="214" t="s">
        <v>359</v>
      </c>
    </row>
    <row r="147" s="2" customFormat="1">
      <c r="A147" s="37"/>
      <c r="B147" s="38"/>
      <c r="C147" s="39"/>
      <c r="D147" s="216" t="s">
        <v>137</v>
      </c>
      <c r="E147" s="39"/>
      <c r="F147" s="217" t="s">
        <v>358</v>
      </c>
      <c r="G147" s="39"/>
      <c r="H147" s="39"/>
      <c r="I147" s="218"/>
      <c r="J147" s="39"/>
      <c r="K147" s="39"/>
      <c r="L147" s="43"/>
      <c r="M147" s="219"/>
      <c r="N147" s="220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137</v>
      </c>
      <c r="AU147" s="16" t="s">
        <v>83</v>
      </c>
    </row>
    <row r="148" s="2" customFormat="1" ht="16.5" customHeight="1">
      <c r="A148" s="37"/>
      <c r="B148" s="38"/>
      <c r="C148" s="203" t="s">
        <v>309</v>
      </c>
      <c r="D148" s="203" t="s">
        <v>130</v>
      </c>
      <c r="E148" s="204" t="s">
        <v>252</v>
      </c>
      <c r="F148" s="205" t="s">
        <v>253</v>
      </c>
      <c r="G148" s="206" t="s">
        <v>254</v>
      </c>
      <c r="H148" s="207">
        <v>2</v>
      </c>
      <c r="I148" s="208"/>
      <c r="J148" s="209">
        <f>ROUND(I148*H148,2)</f>
        <v>0</v>
      </c>
      <c r="K148" s="205" t="s">
        <v>152</v>
      </c>
      <c r="L148" s="43"/>
      <c r="M148" s="210" t="s">
        <v>19</v>
      </c>
      <c r="N148" s="211" t="s">
        <v>44</v>
      </c>
      <c r="O148" s="83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4" t="s">
        <v>135</v>
      </c>
      <c r="AT148" s="214" t="s">
        <v>130</v>
      </c>
      <c r="AU148" s="214" t="s">
        <v>83</v>
      </c>
      <c r="AY148" s="16" t="s">
        <v>127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6" t="s">
        <v>81</v>
      </c>
      <c r="BK148" s="215">
        <f>ROUND(I148*H148,2)</f>
        <v>0</v>
      </c>
      <c r="BL148" s="16" t="s">
        <v>135</v>
      </c>
      <c r="BM148" s="214" t="s">
        <v>360</v>
      </c>
    </row>
    <row r="149" s="2" customFormat="1">
      <c r="A149" s="37"/>
      <c r="B149" s="38"/>
      <c r="C149" s="39"/>
      <c r="D149" s="216" t="s">
        <v>137</v>
      </c>
      <c r="E149" s="39"/>
      <c r="F149" s="217" t="s">
        <v>256</v>
      </c>
      <c r="G149" s="39"/>
      <c r="H149" s="39"/>
      <c r="I149" s="218"/>
      <c r="J149" s="39"/>
      <c r="K149" s="39"/>
      <c r="L149" s="43"/>
      <c r="M149" s="219"/>
      <c r="N149" s="220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137</v>
      </c>
      <c r="AU149" s="16" t="s">
        <v>83</v>
      </c>
    </row>
    <row r="150" s="2" customFormat="1">
      <c r="A150" s="37"/>
      <c r="B150" s="38"/>
      <c r="C150" s="39"/>
      <c r="D150" s="231" t="s">
        <v>155</v>
      </c>
      <c r="E150" s="39"/>
      <c r="F150" s="232" t="s">
        <v>257</v>
      </c>
      <c r="G150" s="39"/>
      <c r="H150" s="39"/>
      <c r="I150" s="218"/>
      <c r="J150" s="39"/>
      <c r="K150" s="39"/>
      <c r="L150" s="43"/>
      <c r="M150" s="219"/>
      <c r="N150" s="220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155</v>
      </c>
      <c r="AU150" s="16" t="s">
        <v>83</v>
      </c>
    </row>
    <row r="151" s="2" customFormat="1" ht="16.5" customHeight="1">
      <c r="A151" s="37"/>
      <c r="B151" s="38"/>
      <c r="C151" s="203" t="s">
        <v>262</v>
      </c>
      <c r="D151" s="203" t="s">
        <v>130</v>
      </c>
      <c r="E151" s="204" t="s">
        <v>263</v>
      </c>
      <c r="F151" s="205" t="s">
        <v>264</v>
      </c>
      <c r="G151" s="206" t="s">
        <v>165</v>
      </c>
      <c r="H151" s="207">
        <v>1</v>
      </c>
      <c r="I151" s="208"/>
      <c r="J151" s="209">
        <f>ROUND(I151*H151,2)</f>
        <v>0</v>
      </c>
      <c r="K151" s="205" t="s">
        <v>152</v>
      </c>
      <c r="L151" s="43"/>
      <c r="M151" s="210" t="s">
        <v>19</v>
      </c>
      <c r="N151" s="211" t="s">
        <v>44</v>
      </c>
      <c r="O151" s="83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4" t="s">
        <v>135</v>
      </c>
      <c r="AT151" s="214" t="s">
        <v>130</v>
      </c>
      <c r="AU151" s="214" t="s">
        <v>83</v>
      </c>
      <c r="AY151" s="16" t="s">
        <v>127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81</v>
      </c>
      <c r="BK151" s="215">
        <f>ROUND(I151*H151,2)</f>
        <v>0</v>
      </c>
      <c r="BL151" s="16" t="s">
        <v>135</v>
      </c>
      <c r="BM151" s="214" t="s">
        <v>265</v>
      </c>
    </row>
    <row r="152" s="2" customFormat="1">
      <c r="A152" s="37"/>
      <c r="B152" s="38"/>
      <c r="C152" s="39"/>
      <c r="D152" s="216" t="s">
        <v>137</v>
      </c>
      <c r="E152" s="39"/>
      <c r="F152" s="217" t="s">
        <v>266</v>
      </c>
      <c r="G152" s="39"/>
      <c r="H152" s="39"/>
      <c r="I152" s="218"/>
      <c r="J152" s="39"/>
      <c r="K152" s="39"/>
      <c r="L152" s="43"/>
      <c r="M152" s="219"/>
      <c r="N152" s="220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137</v>
      </c>
      <c r="AU152" s="16" t="s">
        <v>83</v>
      </c>
    </row>
    <row r="153" s="2" customFormat="1">
      <c r="A153" s="37"/>
      <c r="B153" s="38"/>
      <c r="C153" s="39"/>
      <c r="D153" s="231" t="s">
        <v>155</v>
      </c>
      <c r="E153" s="39"/>
      <c r="F153" s="232" t="s">
        <v>267</v>
      </c>
      <c r="G153" s="39"/>
      <c r="H153" s="39"/>
      <c r="I153" s="218"/>
      <c r="J153" s="39"/>
      <c r="K153" s="39"/>
      <c r="L153" s="43"/>
      <c r="M153" s="219"/>
      <c r="N153" s="220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155</v>
      </c>
      <c r="AU153" s="16" t="s">
        <v>83</v>
      </c>
    </row>
    <row r="154" s="2" customFormat="1" ht="16.5" customHeight="1">
      <c r="A154" s="37"/>
      <c r="B154" s="38"/>
      <c r="C154" s="221" t="s">
        <v>268</v>
      </c>
      <c r="D154" s="221" t="s">
        <v>139</v>
      </c>
      <c r="E154" s="222" t="s">
        <v>269</v>
      </c>
      <c r="F154" s="223" t="s">
        <v>270</v>
      </c>
      <c r="G154" s="224" t="s">
        <v>165</v>
      </c>
      <c r="H154" s="225">
        <v>2</v>
      </c>
      <c r="I154" s="226"/>
      <c r="J154" s="227">
        <f>ROUND(I154*H154,2)</f>
        <v>0</v>
      </c>
      <c r="K154" s="223" t="s">
        <v>152</v>
      </c>
      <c r="L154" s="228"/>
      <c r="M154" s="229" t="s">
        <v>19</v>
      </c>
      <c r="N154" s="230" t="s">
        <v>44</v>
      </c>
      <c r="O154" s="83"/>
      <c r="P154" s="212">
        <f>O154*H154</f>
        <v>0</v>
      </c>
      <c r="Q154" s="212">
        <v>0.00020000000000000001</v>
      </c>
      <c r="R154" s="212">
        <f>Q154*H154</f>
        <v>0.00040000000000000002</v>
      </c>
      <c r="S154" s="212">
        <v>0</v>
      </c>
      <c r="T154" s="21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4" t="s">
        <v>142</v>
      </c>
      <c r="AT154" s="214" t="s">
        <v>139</v>
      </c>
      <c r="AU154" s="214" t="s">
        <v>83</v>
      </c>
      <c r="AY154" s="16" t="s">
        <v>127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6" t="s">
        <v>81</v>
      </c>
      <c r="BK154" s="215">
        <f>ROUND(I154*H154,2)</f>
        <v>0</v>
      </c>
      <c r="BL154" s="16" t="s">
        <v>135</v>
      </c>
      <c r="BM154" s="214" t="s">
        <v>271</v>
      </c>
    </row>
    <row r="155" s="2" customFormat="1">
      <c r="A155" s="37"/>
      <c r="B155" s="38"/>
      <c r="C155" s="39"/>
      <c r="D155" s="216" t="s">
        <v>137</v>
      </c>
      <c r="E155" s="39"/>
      <c r="F155" s="217" t="s">
        <v>270</v>
      </c>
      <c r="G155" s="39"/>
      <c r="H155" s="39"/>
      <c r="I155" s="218"/>
      <c r="J155" s="39"/>
      <c r="K155" s="39"/>
      <c r="L155" s="43"/>
      <c r="M155" s="219"/>
      <c r="N155" s="220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137</v>
      </c>
      <c r="AU155" s="16" t="s">
        <v>83</v>
      </c>
    </row>
    <row r="156" s="13" customFormat="1">
      <c r="A156" s="13"/>
      <c r="B156" s="233"/>
      <c r="C156" s="234"/>
      <c r="D156" s="216" t="s">
        <v>160</v>
      </c>
      <c r="E156" s="234"/>
      <c r="F156" s="235" t="s">
        <v>272</v>
      </c>
      <c r="G156" s="234"/>
      <c r="H156" s="236">
        <v>2</v>
      </c>
      <c r="I156" s="237"/>
      <c r="J156" s="234"/>
      <c r="K156" s="234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160</v>
      </c>
      <c r="AU156" s="242" t="s">
        <v>83</v>
      </c>
      <c r="AV156" s="13" t="s">
        <v>83</v>
      </c>
      <c r="AW156" s="13" t="s">
        <v>4</v>
      </c>
      <c r="AX156" s="13" t="s">
        <v>81</v>
      </c>
      <c r="AY156" s="242" t="s">
        <v>127</v>
      </c>
    </row>
    <row r="157" s="2" customFormat="1" ht="16.5" customHeight="1">
      <c r="A157" s="37"/>
      <c r="B157" s="38"/>
      <c r="C157" s="203" t="s">
        <v>273</v>
      </c>
      <c r="D157" s="203" t="s">
        <v>130</v>
      </c>
      <c r="E157" s="204" t="s">
        <v>274</v>
      </c>
      <c r="F157" s="205" t="s">
        <v>275</v>
      </c>
      <c r="G157" s="206" t="s">
        <v>216</v>
      </c>
      <c r="H157" s="207">
        <v>0.042000000000000003</v>
      </c>
      <c r="I157" s="208"/>
      <c r="J157" s="209">
        <f>ROUND(I157*H157,2)</f>
        <v>0</v>
      </c>
      <c r="K157" s="205" t="s">
        <v>134</v>
      </c>
      <c r="L157" s="43"/>
      <c r="M157" s="210" t="s">
        <v>19</v>
      </c>
      <c r="N157" s="211" t="s">
        <v>44</v>
      </c>
      <c r="O157" s="83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4" t="s">
        <v>135</v>
      </c>
      <c r="AT157" s="214" t="s">
        <v>130</v>
      </c>
      <c r="AU157" s="214" t="s">
        <v>83</v>
      </c>
      <c r="AY157" s="16" t="s">
        <v>127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6" t="s">
        <v>81</v>
      </c>
      <c r="BK157" s="215">
        <f>ROUND(I157*H157,2)</f>
        <v>0</v>
      </c>
      <c r="BL157" s="16" t="s">
        <v>135</v>
      </c>
      <c r="BM157" s="214" t="s">
        <v>276</v>
      </c>
    </row>
    <row r="158" s="2" customFormat="1">
      <c r="A158" s="37"/>
      <c r="B158" s="38"/>
      <c r="C158" s="39"/>
      <c r="D158" s="216" t="s">
        <v>137</v>
      </c>
      <c r="E158" s="39"/>
      <c r="F158" s="217" t="s">
        <v>277</v>
      </c>
      <c r="G158" s="39"/>
      <c r="H158" s="39"/>
      <c r="I158" s="218"/>
      <c r="J158" s="39"/>
      <c r="K158" s="39"/>
      <c r="L158" s="43"/>
      <c r="M158" s="219"/>
      <c r="N158" s="220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137</v>
      </c>
      <c r="AU158" s="16" t="s">
        <v>83</v>
      </c>
    </row>
    <row r="159" s="12" customFormat="1" ht="25.92" customHeight="1">
      <c r="A159" s="12"/>
      <c r="B159" s="187"/>
      <c r="C159" s="188"/>
      <c r="D159" s="189" t="s">
        <v>72</v>
      </c>
      <c r="E159" s="190" t="s">
        <v>139</v>
      </c>
      <c r="F159" s="190" t="s">
        <v>313</v>
      </c>
      <c r="G159" s="188"/>
      <c r="H159" s="188"/>
      <c r="I159" s="191"/>
      <c r="J159" s="192">
        <f>BK159</f>
        <v>0</v>
      </c>
      <c r="K159" s="188"/>
      <c r="L159" s="193"/>
      <c r="M159" s="194"/>
      <c r="N159" s="195"/>
      <c r="O159" s="195"/>
      <c r="P159" s="196">
        <f>P160</f>
        <v>0</v>
      </c>
      <c r="Q159" s="195"/>
      <c r="R159" s="196">
        <f>R160</f>
        <v>0</v>
      </c>
      <c r="S159" s="195"/>
      <c r="T159" s="197">
        <f>T160</f>
        <v>0.021000000000000001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98" t="s">
        <v>144</v>
      </c>
      <c r="AT159" s="199" t="s">
        <v>72</v>
      </c>
      <c r="AU159" s="199" t="s">
        <v>73</v>
      </c>
      <c r="AY159" s="198" t="s">
        <v>127</v>
      </c>
      <c r="BK159" s="200">
        <f>BK160</f>
        <v>0</v>
      </c>
    </row>
    <row r="160" s="12" customFormat="1" ht="22.8" customHeight="1">
      <c r="A160" s="12"/>
      <c r="B160" s="187"/>
      <c r="C160" s="188"/>
      <c r="D160" s="189" t="s">
        <v>72</v>
      </c>
      <c r="E160" s="201" t="s">
        <v>314</v>
      </c>
      <c r="F160" s="201" t="s">
        <v>315</v>
      </c>
      <c r="G160" s="188"/>
      <c r="H160" s="188"/>
      <c r="I160" s="191"/>
      <c r="J160" s="202">
        <f>BK160</f>
        <v>0</v>
      </c>
      <c r="K160" s="188"/>
      <c r="L160" s="193"/>
      <c r="M160" s="194"/>
      <c r="N160" s="195"/>
      <c r="O160" s="195"/>
      <c r="P160" s="196">
        <f>SUM(P161:P169)</f>
        <v>0</v>
      </c>
      <c r="Q160" s="195"/>
      <c r="R160" s="196">
        <f>SUM(R161:R169)</f>
        <v>0</v>
      </c>
      <c r="S160" s="195"/>
      <c r="T160" s="197">
        <f>SUM(T161:T169)</f>
        <v>0.021000000000000001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98" t="s">
        <v>144</v>
      </c>
      <c r="AT160" s="199" t="s">
        <v>72</v>
      </c>
      <c r="AU160" s="199" t="s">
        <v>81</v>
      </c>
      <c r="AY160" s="198" t="s">
        <v>127</v>
      </c>
      <c r="BK160" s="200">
        <f>SUM(BK161:BK169)</f>
        <v>0</v>
      </c>
    </row>
    <row r="161" s="2" customFormat="1" ht="16.5" customHeight="1">
      <c r="A161" s="37"/>
      <c r="B161" s="38"/>
      <c r="C161" s="203" t="s">
        <v>307</v>
      </c>
      <c r="D161" s="203" t="s">
        <v>130</v>
      </c>
      <c r="E161" s="204" t="s">
        <v>317</v>
      </c>
      <c r="F161" s="205" t="s">
        <v>318</v>
      </c>
      <c r="G161" s="206" t="s">
        <v>165</v>
      </c>
      <c r="H161" s="207">
        <v>1</v>
      </c>
      <c r="I161" s="208"/>
      <c r="J161" s="209">
        <f>ROUND(I161*H161,2)</f>
        <v>0</v>
      </c>
      <c r="K161" s="205" t="s">
        <v>152</v>
      </c>
      <c r="L161" s="43"/>
      <c r="M161" s="210" t="s">
        <v>19</v>
      </c>
      <c r="N161" s="211" t="s">
        <v>44</v>
      </c>
      <c r="O161" s="83"/>
      <c r="P161" s="212">
        <f>O161*H161</f>
        <v>0</v>
      </c>
      <c r="Q161" s="212">
        <v>0</v>
      </c>
      <c r="R161" s="212">
        <f>Q161*H161</f>
        <v>0</v>
      </c>
      <c r="S161" s="212">
        <v>0.021000000000000001</v>
      </c>
      <c r="T161" s="213">
        <f>S161*H161</f>
        <v>0.021000000000000001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4" t="s">
        <v>319</v>
      </c>
      <c r="AT161" s="214" t="s">
        <v>130</v>
      </c>
      <c r="AU161" s="214" t="s">
        <v>83</v>
      </c>
      <c r="AY161" s="16" t="s">
        <v>127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6" t="s">
        <v>81</v>
      </c>
      <c r="BK161" s="215">
        <f>ROUND(I161*H161,2)</f>
        <v>0</v>
      </c>
      <c r="BL161" s="16" t="s">
        <v>319</v>
      </c>
      <c r="BM161" s="214" t="s">
        <v>361</v>
      </c>
    </row>
    <row r="162" s="2" customFormat="1">
      <c r="A162" s="37"/>
      <c r="B162" s="38"/>
      <c r="C162" s="39"/>
      <c r="D162" s="216" t="s">
        <v>137</v>
      </c>
      <c r="E162" s="39"/>
      <c r="F162" s="217" t="s">
        <v>321</v>
      </c>
      <c r="G162" s="39"/>
      <c r="H162" s="39"/>
      <c r="I162" s="218"/>
      <c r="J162" s="39"/>
      <c r="K162" s="39"/>
      <c r="L162" s="43"/>
      <c r="M162" s="219"/>
      <c r="N162" s="220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137</v>
      </c>
      <c r="AU162" s="16" t="s">
        <v>83</v>
      </c>
    </row>
    <row r="163" s="2" customFormat="1">
      <c r="A163" s="37"/>
      <c r="B163" s="38"/>
      <c r="C163" s="39"/>
      <c r="D163" s="231" t="s">
        <v>155</v>
      </c>
      <c r="E163" s="39"/>
      <c r="F163" s="232" t="s">
        <v>322</v>
      </c>
      <c r="G163" s="39"/>
      <c r="H163" s="39"/>
      <c r="I163" s="218"/>
      <c r="J163" s="39"/>
      <c r="K163" s="39"/>
      <c r="L163" s="43"/>
      <c r="M163" s="219"/>
      <c r="N163" s="220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155</v>
      </c>
      <c r="AU163" s="16" t="s">
        <v>83</v>
      </c>
    </row>
    <row r="164" s="2" customFormat="1" ht="16.5" customHeight="1">
      <c r="A164" s="37"/>
      <c r="B164" s="38"/>
      <c r="C164" s="203" t="s">
        <v>329</v>
      </c>
      <c r="D164" s="203" t="s">
        <v>130</v>
      </c>
      <c r="E164" s="204" t="s">
        <v>324</v>
      </c>
      <c r="F164" s="205" t="s">
        <v>325</v>
      </c>
      <c r="G164" s="206" t="s">
        <v>216</v>
      </c>
      <c r="H164" s="207">
        <v>0.021000000000000001</v>
      </c>
      <c r="I164" s="208"/>
      <c r="J164" s="209">
        <f>ROUND(I164*H164,2)</f>
        <v>0</v>
      </c>
      <c r="K164" s="205" t="s">
        <v>152</v>
      </c>
      <c r="L164" s="43"/>
      <c r="M164" s="210" t="s">
        <v>19</v>
      </c>
      <c r="N164" s="211" t="s">
        <v>44</v>
      </c>
      <c r="O164" s="83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4" t="s">
        <v>319</v>
      </c>
      <c r="AT164" s="214" t="s">
        <v>130</v>
      </c>
      <c r="AU164" s="214" t="s">
        <v>83</v>
      </c>
      <c r="AY164" s="16" t="s">
        <v>127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6" t="s">
        <v>81</v>
      </c>
      <c r="BK164" s="215">
        <f>ROUND(I164*H164,2)</f>
        <v>0</v>
      </c>
      <c r="BL164" s="16" t="s">
        <v>319</v>
      </c>
      <c r="BM164" s="214" t="s">
        <v>362</v>
      </c>
    </row>
    <row r="165" s="2" customFormat="1">
      <c r="A165" s="37"/>
      <c r="B165" s="38"/>
      <c r="C165" s="39"/>
      <c r="D165" s="216" t="s">
        <v>137</v>
      </c>
      <c r="E165" s="39"/>
      <c r="F165" s="217" t="s">
        <v>327</v>
      </c>
      <c r="G165" s="39"/>
      <c r="H165" s="39"/>
      <c r="I165" s="218"/>
      <c r="J165" s="39"/>
      <c r="K165" s="39"/>
      <c r="L165" s="43"/>
      <c r="M165" s="219"/>
      <c r="N165" s="220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137</v>
      </c>
      <c r="AU165" s="16" t="s">
        <v>83</v>
      </c>
    </row>
    <row r="166" s="2" customFormat="1">
      <c r="A166" s="37"/>
      <c r="B166" s="38"/>
      <c r="C166" s="39"/>
      <c r="D166" s="231" t="s">
        <v>155</v>
      </c>
      <c r="E166" s="39"/>
      <c r="F166" s="232" t="s">
        <v>328</v>
      </c>
      <c r="G166" s="39"/>
      <c r="H166" s="39"/>
      <c r="I166" s="218"/>
      <c r="J166" s="39"/>
      <c r="K166" s="39"/>
      <c r="L166" s="43"/>
      <c r="M166" s="219"/>
      <c r="N166" s="220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155</v>
      </c>
      <c r="AU166" s="16" t="s">
        <v>83</v>
      </c>
    </row>
    <row r="167" s="2" customFormat="1" ht="24.15" customHeight="1">
      <c r="A167" s="37"/>
      <c r="B167" s="38"/>
      <c r="C167" s="203" t="s">
        <v>363</v>
      </c>
      <c r="D167" s="203" t="s">
        <v>130</v>
      </c>
      <c r="E167" s="204" t="s">
        <v>330</v>
      </c>
      <c r="F167" s="205" t="s">
        <v>331</v>
      </c>
      <c r="G167" s="206" t="s">
        <v>216</v>
      </c>
      <c r="H167" s="207">
        <v>0.021000000000000001</v>
      </c>
      <c r="I167" s="208"/>
      <c r="J167" s="209">
        <f>ROUND(I167*H167,2)</f>
        <v>0</v>
      </c>
      <c r="K167" s="205" t="s">
        <v>152</v>
      </c>
      <c r="L167" s="43"/>
      <c r="M167" s="210" t="s">
        <v>19</v>
      </c>
      <c r="N167" s="211" t="s">
        <v>44</v>
      </c>
      <c r="O167" s="83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4" t="s">
        <v>319</v>
      </c>
      <c r="AT167" s="214" t="s">
        <v>130</v>
      </c>
      <c r="AU167" s="214" t="s">
        <v>83</v>
      </c>
      <c r="AY167" s="16" t="s">
        <v>127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6" t="s">
        <v>81</v>
      </c>
      <c r="BK167" s="215">
        <f>ROUND(I167*H167,2)</f>
        <v>0</v>
      </c>
      <c r="BL167" s="16" t="s">
        <v>319</v>
      </c>
      <c r="BM167" s="214" t="s">
        <v>364</v>
      </c>
    </row>
    <row r="168" s="2" customFormat="1">
      <c r="A168" s="37"/>
      <c r="B168" s="38"/>
      <c r="C168" s="39"/>
      <c r="D168" s="216" t="s">
        <v>137</v>
      </c>
      <c r="E168" s="39"/>
      <c r="F168" s="217" t="s">
        <v>333</v>
      </c>
      <c r="G168" s="39"/>
      <c r="H168" s="39"/>
      <c r="I168" s="218"/>
      <c r="J168" s="39"/>
      <c r="K168" s="39"/>
      <c r="L168" s="43"/>
      <c r="M168" s="219"/>
      <c r="N168" s="220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137</v>
      </c>
      <c r="AU168" s="16" t="s">
        <v>83</v>
      </c>
    </row>
    <row r="169" s="2" customFormat="1">
      <c r="A169" s="37"/>
      <c r="B169" s="38"/>
      <c r="C169" s="39"/>
      <c r="D169" s="231" t="s">
        <v>155</v>
      </c>
      <c r="E169" s="39"/>
      <c r="F169" s="232" t="s">
        <v>334</v>
      </c>
      <c r="G169" s="39"/>
      <c r="H169" s="39"/>
      <c r="I169" s="218"/>
      <c r="J169" s="39"/>
      <c r="K169" s="39"/>
      <c r="L169" s="43"/>
      <c r="M169" s="219"/>
      <c r="N169" s="220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155</v>
      </c>
      <c r="AU169" s="16" t="s">
        <v>83</v>
      </c>
    </row>
    <row r="170" s="12" customFormat="1" ht="25.92" customHeight="1">
      <c r="A170" s="12"/>
      <c r="B170" s="187"/>
      <c r="C170" s="188"/>
      <c r="D170" s="189" t="s">
        <v>72</v>
      </c>
      <c r="E170" s="190" t="s">
        <v>278</v>
      </c>
      <c r="F170" s="190" t="s">
        <v>279</v>
      </c>
      <c r="G170" s="188"/>
      <c r="H170" s="188"/>
      <c r="I170" s="191"/>
      <c r="J170" s="192">
        <f>BK170</f>
        <v>0</v>
      </c>
      <c r="K170" s="188"/>
      <c r="L170" s="193"/>
      <c r="M170" s="194"/>
      <c r="N170" s="195"/>
      <c r="O170" s="195"/>
      <c r="P170" s="196">
        <f>P171</f>
        <v>0</v>
      </c>
      <c r="Q170" s="195"/>
      <c r="R170" s="196">
        <f>R171</f>
        <v>0</v>
      </c>
      <c r="S170" s="195"/>
      <c r="T170" s="197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98" t="s">
        <v>280</v>
      </c>
      <c r="AT170" s="199" t="s">
        <v>72</v>
      </c>
      <c r="AU170" s="199" t="s">
        <v>73</v>
      </c>
      <c r="AY170" s="198" t="s">
        <v>127</v>
      </c>
      <c r="BK170" s="200">
        <f>BK171</f>
        <v>0</v>
      </c>
    </row>
    <row r="171" s="12" customFormat="1" ht="22.8" customHeight="1">
      <c r="A171" s="12"/>
      <c r="B171" s="187"/>
      <c r="C171" s="188"/>
      <c r="D171" s="189" t="s">
        <v>72</v>
      </c>
      <c r="E171" s="201" t="s">
        <v>281</v>
      </c>
      <c r="F171" s="201" t="s">
        <v>282</v>
      </c>
      <c r="G171" s="188"/>
      <c r="H171" s="188"/>
      <c r="I171" s="191"/>
      <c r="J171" s="202">
        <f>BK171</f>
        <v>0</v>
      </c>
      <c r="K171" s="188"/>
      <c r="L171" s="193"/>
      <c r="M171" s="194"/>
      <c r="N171" s="195"/>
      <c r="O171" s="195"/>
      <c r="P171" s="196">
        <f>SUM(P172:P174)</f>
        <v>0</v>
      </c>
      <c r="Q171" s="195"/>
      <c r="R171" s="196">
        <f>SUM(R172:R174)</f>
        <v>0</v>
      </c>
      <c r="S171" s="195"/>
      <c r="T171" s="197">
        <f>SUM(T172:T174)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98" t="s">
        <v>280</v>
      </c>
      <c r="AT171" s="199" t="s">
        <v>72</v>
      </c>
      <c r="AU171" s="199" t="s">
        <v>81</v>
      </c>
      <c r="AY171" s="198" t="s">
        <v>127</v>
      </c>
      <c r="BK171" s="200">
        <f>SUM(BK172:BK174)</f>
        <v>0</v>
      </c>
    </row>
    <row r="172" s="2" customFormat="1" ht="16.5" customHeight="1">
      <c r="A172" s="37"/>
      <c r="B172" s="38"/>
      <c r="C172" s="203" t="s">
        <v>142</v>
      </c>
      <c r="D172" s="203" t="s">
        <v>130</v>
      </c>
      <c r="E172" s="204" t="s">
        <v>283</v>
      </c>
      <c r="F172" s="205" t="s">
        <v>284</v>
      </c>
      <c r="G172" s="206" t="s">
        <v>285</v>
      </c>
      <c r="H172" s="207">
        <v>1</v>
      </c>
      <c r="I172" s="208"/>
      <c r="J172" s="209">
        <f>ROUND(I172*H172,2)</f>
        <v>0</v>
      </c>
      <c r="K172" s="205" t="s">
        <v>152</v>
      </c>
      <c r="L172" s="43"/>
      <c r="M172" s="210" t="s">
        <v>19</v>
      </c>
      <c r="N172" s="211" t="s">
        <v>44</v>
      </c>
      <c r="O172" s="83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4" t="s">
        <v>286</v>
      </c>
      <c r="AT172" s="214" t="s">
        <v>130</v>
      </c>
      <c r="AU172" s="214" t="s">
        <v>83</v>
      </c>
      <c r="AY172" s="16" t="s">
        <v>127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6" t="s">
        <v>81</v>
      </c>
      <c r="BK172" s="215">
        <f>ROUND(I172*H172,2)</f>
        <v>0</v>
      </c>
      <c r="BL172" s="16" t="s">
        <v>286</v>
      </c>
      <c r="BM172" s="214" t="s">
        <v>287</v>
      </c>
    </row>
    <row r="173" s="2" customFormat="1">
      <c r="A173" s="37"/>
      <c r="B173" s="38"/>
      <c r="C173" s="39"/>
      <c r="D173" s="216" t="s">
        <v>137</v>
      </c>
      <c r="E173" s="39"/>
      <c r="F173" s="217" t="s">
        <v>284</v>
      </c>
      <c r="G173" s="39"/>
      <c r="H173" s="39"/>
      <c r="I173" s="218"/>
      <c r="J173" s="39"/>
      <c r="K173" s="39"/>
      <c r="L173" s="43"/>
      <c r="M173" s="219"/>
      <c r="N173" s="220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137</v>
      </c>
      <c r="AU173" s="16" t="s">
        <v>83</v>
      </c>
    </row>
    <row r="174" s="2" customFormat="1">
      <c r="A174" s="37"/>
      <c r="B174" s="38"/>
      <c r="C174" s="39"/>
      <c r="D174" s="231" t="s">
        <v>155</v>
      </c>
      <c r="E174" s="39"/>
      <c r="F174" s="232" t="s">
        <v>288</v>
      </c>
      <c r="G174" s="39"/>
      <c r="H174" s="39"/>
      <c r="I174" s="218"/>
      <c r="J174" s="39"/>
      <c r="K174" s="39"/>
      <c r="L174" s="43"/>
      <c r="M174" s="244"/>
      <c r="N174" s="245"/>
      <c r="O174" s="246"/>
      <c r="P174" s="246"/>
      <c r="Q174" s="246"/>
      <c r="R174" s="246"/>
      <c r="S174" s="246"/>
      <c r="T174" s="24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155</v>
      </c>
      <c r="AU174" s="16" t="s">
        <v>83</v>
      </c>
    </row>
    <row r="175" s="2" customFormat="1" ht="6.96" customHeight="1">
      <c r="A175" s="37"/>
      <c r="B175" s="58"/>
      <c r="C175" s="59"/>
      <c r="D175" s="59"/>
      <c r="E175" s="59"/>
      <c r="F175" s="59"/>
      <c r="G175" s="59"/>
      <c r="H175" s="59"/>
      <c r="I175" s="59"/>
      <c r="J175" s="59"/>
      <c r="K175" s="59"/>
      <c r="L175" s="43"/>
      <c r="M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</row>
  </sheetData>
  <sheetProtection sheet="1" autoFilter="0" formatColumns="0" formatRows="0" objects="1" scenarios="1" spinCount="100000" saltValue="gMo1VbpVfk4tsBoSql4/MclwqaUcyoAUn7RSN/ybhXY+JCuAMtSbzm6XDpP3VeLIfyBIQlk+MlD+UmP3HS1KZg==" hashValue="mmOrF40ZRBXRLh+91KtX3Sx9cm9o+Zdn9oIcT52Cf22yqeeTOhtizz0BytwVqV212+VEJ1eIDTSBQuMBaVVH3w==" algorithmName="SHA-512" password="CC35"/>
  <autoFilter ref="C85:K17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7" r:id="rId1" display="https://podminky.urs.cz/item/CS_URS_2022_01/741122016"/>
    <hyperlink ref="F103" r:id="rId2" display="https://podminky.urs.cz/item/CS_URS_2022_01/741130001"/>
    <hyperlink ref="F114" r:id="rId3" display="https://podminky.urs.cz/item/CS_URS_2022_01/741331033"/>
    <hyperlink ref="F132" r:id="rId4" display="https://podminky.urs.cz/item/CS_URS_2022_01/751791122"/>
    <hyperlink ref="F138" r:id="rId5" display="https://podminky.urs.cz/item/CS_URS_2022_01/751791182"/>
    <hyperlink ref="F143" r:id="rId6" display="https://podminky.urs.cz/item/CS_URS_2022_01/751791184"/>
    <hyperlink ref="F150" r:id="rId7" display="https://podminky.urs.cz/item/CS_URS_2022_01/751791301"/>
    <hyperlink ref="F153" r:id="rId8" display="https://podminky.urs.cz/item/CS_URS_2022_01/751792004"/>
    <hyperlink ref="F163" r:id="rId9" display="https://podminky.urs.cz/item/CS_URS_2022_01/468081315"/>
    <hyperlink ref="F166" r:id="rId10" display="https://podminky.urs.cz/item/CS_URS_2022_01/469972111"/>
    <hyperlink ref="F169" r:id="rId11" display="https://podminky.urs.cz/item/CS_URS_2022_01/469973114"/>
    <hyperlink ref="F174" r:id="rId12" display="https://podminky.urs.cz/item/CS_URS_2022_01/06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83</v>
      </c>
    </row>
    <row r="4" s="1" customFormat="1" ht="24.96" customHeight="1">
      <c r="B4" s="19"/>
      <c r="D4" s="129" t="s">
        <v>99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Obvod OŘ ÚL, PO/DK, lokální klim. v DK - akce BOZP 2022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100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365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366</v>
      </c>
      <c r="G12" s="37"/>
      <c r="H12" s="37"/>
      <c r="I12" s="131" t="s">
        <v>23</v>
      </c>
      <c r="J12" s="136" t="str">
        <f>'Rekapitulace stavby'!AN8</f>
        <v>5. 5. 2022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35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27</v>
      </c>
      <c r="F24" s="37"/>
      <c r="G24" s="37"/>
      <c r="H24" s="37"/>
      <c r="I24" s="131" t="s">
        <v>28</v>
      </c>
      <c r="J24" s="135" t="s">
        <v>36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37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39</v>
      </c>
      <c r="E30" s="37"/>
      <c r="F30" s="37"/>
      <c r="G30" s="37"/>
      <c r="H30" s="37"/>
      <c r="I30" s="37"/>
      <c r="J30" s="143">
        <f>ROUND(J86,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41</v>
      </c>
      <c r="G32" s="37"/>
      <c r="H32" s="37"/>
      <c r="I32" s="144" t="s">
        <v>40</v>
      </c>
      <c r="J32" s="144" t="s">
        <v>42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43</v>
      </c>
      <c r="E33" s="131" t="s">
        <v>44</v>
      </c>
      <c r="F33" s="146">
        <f>ROUND((SUM(BE86:BE172)),  2)</f>
        <v>0</v>
      </c>
      <c r="G33" s="37"/>
      <c r="H33" s="37"/>
      <c r="I33" s="147">
        <v>0.20999999999999999</v>
      </c>
      <c r="J33" s="146">
        <f>ROUND(((SUM(BE86:BE172))*I33),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45</v>
      </c>
      <c r="F34" s="146">
        <f>ROUND((SUM(BF86:BF172)),  2)</f>
        <v>0</v>
      </c>
      <c r="G34" s="37"/>
      <c r="H34" s="37"/>
      <c r="I34" s="147">
        <v>0.14999999999999999</v>
      </c>
      <c r="J34" s="146">
        <f>ROUND(((SUM(BF86:BF172))*I34),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46</v>
      </c>
      <c r="F35" s="146">
        <f>ROUND((SUM(BG86:BG172)),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47</v>
      </c>
      <c r="F36" s="146">
        <f>ROUND((SUM(BH86:BH172)),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48</v>
      </c>
      <c r="F37" s="146">
        <f>ROUND((SUM(BI86:BI172)),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49</v>
      </c>
      <c r="E39" s="150"/>
      <c r="F39" s="150"/>
      <c r="G39" s="151" t="s">
        <v>50</v>
      </c>
      <c r="H39" s="152" t="s">
        <v>51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103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Obvod OŘ ÚL, PO/DK, lokální klim. v DK - akce BOZP 2022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SO-04 - Velké Žernoseky - dopravní kancelář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Velké Žernoseky</v>
      </c>
      <c r="G52" s="39"/>
      <c r="H52" s="39"/>
      <c r="I52" s="31" t="s">
        <v>23</v>
      </c>
      <c r="J52" s="71" t="str">
        <f>IF(J12="","",J12)</f>
        <v>5. 5. 2022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104</v>
      </c>
      <c r="D57" s="161"/>
      <c r="E57" s="161"/>
      <c r="F57" s="161"/>
      <c r="G57" s="161"/>
      <c r="H57" s="161"/>
      <c r="I57" s="161"/>
      <c r="J57" s="162" t="s">
        <v>105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71</v>
      </c>
      <c r="D59" s="39"/>
      <c r="E59" s="39"/>
      <c r="F59" s="39"/>
      <c r="G59" s="39"/>
      <c r="H59" s="39"/>
      <c r="I59" s="39"/>
      <c r="J59" s="101">
        <f>J86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106</v>
      </c>
    </row>
    <row r="60" s="9" customFormat="1" ht="24.96" customHeight="1">
      <c r="A60" s="9"/>
      <c r="B60" s="164"/>
      <c r="C60" s="165"/>
      <c r="D60" s="166" t="s">
        <v>107</v>
      </c>
      <c r="E60" s="167"/>
      <c r="F60" s="167"/>
      <c r="G60" s="167"/>
      <c r="H60" s="167"/>
      <c r="I60" s="167"/>
      <c r="J60" s="168">
        <f>J87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108</v>
      </c>
      <c r="E61" s="173"/>
      <c r="F61" s="173"/>
      <c r="G61" s="173"/>
      <c r="H61" s="173"/>
      <c r="I61" s="173"/>
      <c r="J61" s="174">
        <f>J88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109</v>
      </c>
      <c r="E62" s="173"/>
      <c r="F62" s="173"/>
      <c r="G62" s="173"/>
      <c r="H62" s="173"/>
      <c r="I62" s="173"/>
      <c r="J62" s="174">
        <f>J132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4"/>
      <c r="C63" s="165"/>
      <c r="D63" s="166" t="s">
        <v>291</v>
      </c>
      <c r="E63" s="167"/>
      <c r="F63" s="167"/>
      <c r="G63" s="167"/>
      <c r="H63" s="167"/>
      <c r="I63" s="167"/>
      <c r="J63" s="168">
        <f>J157</f>
        <v>0</v>
      </c>
      <c r="K63" s="165"/>
      <c r="L63" s="16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0"/>
      <c r="C64" s="171"/>
      <c r="D64" s="172" t="s">
        <v>292</v>
      </c>
      <c r="E64" s="173"/>
      <c r="F64" s="173"/>
      <c r="G64" s="173"/>
      <c r="H64" s="173"/>
      <c r="I64" s="173"/>
      <c r="J64" s="174">
        <f>J158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4"/>
      <c r="C65" s="165"/>
      <c r="D65" s="166" t="s">
        <v>110</v>
      </c>
      <c r="E65" s="167"/>
      <c r="F65" s="167"/>
      <c r="G65" s="167"/>
      <c r="H65" s="167"/>
      <c r="I65" s="167"/>
      <c r="J65" s="168">
        <f>J168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0"/>
      <c r="C66" s="171"/>
      <c r="D66" s="172" t="s">
        <v>111</v>
      </c>
      <c r="E66" s="173"/>
      <c r="F66" s="173"/>
      <c r="G66" s="173"/>
      <c r="H66" s="173"/>
      <c r="I66" s="173"/>
      <c r="J66" s="174">
        <f>J169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112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59" t="str">
        <f>E7</f>
        <v>Obvod OŘ ÚL, PO/DK, lokální klim. v DK - akce BOZP 2022</v>
      </c>
      <c r="F76" s="31"/>
      <c r="G76" s="31"/>
      <c r="H76" s="31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100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SO-04 - Velké Žernoseky - dopravní kancelář</v>
      </c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>Velké Žernoseky</v>
      </c>
      <c r="G80" s="39"/>
      <c r="H80" s="39"/>
      <c r="I80" s="31" t="s">
        <v>23</v>
      </c>
      <c r="J80" s="71" t="str">
        <f>IF(J12="","",J12)</f>
        <v>5. 5. 2022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E15</f>
        <v>Správa železnic, státní organizace</v>
      </c>
      <c r="G82" s="39"/>
      <c r="H82" s="39"/>
      <c r="I82" s="31" t="s">
        <v>31</v>
      </c>
      <c r="J82" s="35" t="str">
        <f>E21</f>
        <v xml:space="preserve"> 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25.65" customHeight="1">
      <c r="A83" s="37"/>
      <c r="B83" s="38"/>
      <c r="C83" s="31" t="s">
        <v>29</v>
      </c>
      <c r="D83" s="39"/>
      <c r="E83" s="39"/>
      <c r="F83" s="26" t="str">
        <f>IF(E18="","",E18)</f>
        <v>Vyplň údaj</v>
      </c>
      <c r="G83" s="39"/>
      <c r="H83" s="39"/>
      <c r="I83" s="31" t="s">
        <v>34</v>
      </c>
      <c r="J83" s="35" t="str">
        <f>E24</f>
        <v>Správa železnic, státní organizace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1" customFormat="1" ht="29.28" customHeight="1">
      <c r="A85" s="176"/>
      <c r="B85" s="177"/>
      <c r="C85" s="178" t="s">
        <v>113</v>
      </c>
      <c r="D85" s="179" t="s">
        <v>58</v>
      </c>
      <c r="E85" s="179" t="s">
        <v>54</v>
      </c>
      <c r="F85" s="179" t="s">
        <v>55</v>
      </c>
      <c r="G85" s="179" t="s">
        <v>114</v>
      </c>
      <c r="H85" s="179" t="s">
        <v>115</v>
      </c>
      <c r="I85" s="179" t="s">
        <v>116</v>
      </c>
      <c r="J85" s="179" t="s">
        <v>105</v>
      </c>
      <c r="K85" s="180" t="s">
        <v>117</v>
      </c>
      <c r="L85" s="181"/>
      <c r="M85" s="91" t="s">
        <v>19</v>
      </c>
      <c r="N85" s="92" t="s">
        <v>43</v>
      </c>
      <c r="O85" s="92" t="s">
        <v>118</v>
      </c>
      <c r="P85" s="92" t="s">
        <v>119</v>
      </c>
      <c r="Q85" s="92" t="s">
        <v>120</v>
      </c>
      <c r="R85" s="92" t="s">
        <v>121</v>
      </c>
      <c r="S85" s="92" t="s">
        <v>122</v>
      </c>
      <c r="T85" s="93" t="s">
        <v>123</v>
      </c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</row>
    <row r="86" s="2" customFormat="1" ht="22.8" customHeight="1">
      <c r="A86" s="37"/>
      <c r="B86" s="38"/>
      <c r="C86" s="98" t="s">
        <v>124</v>
      </c>
      <c r="D86" s="39"/>
      <c r="E86" s="39"/>
      <c r="F86" s="39"/>
      <c r="G86" s="39"/>
      <c r="H86" s="39"/>
      <c r="I86" s="39"/>
      <c r="J86" s="182">
        <f>BK86</f>
        <v>0</v>
      </c>
      <c r="K86" s="39"/>
      <c r="L86" s="43"/>
      <c r="M86" s="94"/>
      <c r="N86" s="183"/>
      <c r="O86" s="95"/>
      <c r="P86" s="184">
        <f>P87+P157+P168</f>
        <v>0</v>
      </c>
      <c r="Q86" s="95"/>
      <c r="R86" s="184">
        <f>R87+R157+R168</f>
        <v>0.049725999999999999</v>
      </c>
      <c r="S86" s="95"/>
      <c r="T86" s="185">
        <f>T87+T157+T168</f>
        <v>0.042000000000000003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72</v>
      </c>
      <c r="AU86" s="16" t="s">
        <v>106</v>
      </c>
      <c r="BK86" s="186">
        <f>BK87+BK157+BK168</f>
        <v>0</v>
      </c>
    </row>
    <row r="87" s="12" customFormat="1" ht="25.92" customHeight="1">
      <c r="A87" s="12"/>
      <c r="B87" s="187"/>
      <c r="C87" s="188"/>
      <c r="D87" s="189" t="s">
        <v>72</v>
      </c>
      <c r="E87" s="190" t="s">
        <v>125</v>
      </c>
      <c r="F87" s="190" t="s">
        <v>126</v>
      </c>
      <c r="G87" s="188"/>
      <c r="H87" s="188"/>
      <c r="I87" s="191"/>
      <c r="J87" s="192">
        <f>BK87</f>
        <v>0</v>
      </c>
      <c r="K87" s="188"/>
      <c r="L87" s="193"/>
      <c r="M87" s="194"/>
      <c r="N87" s="195"/>
      <c r="O87" s="195"/>
      <c r="P87" s="196">
        <f>P88+P132</f>
        <v>0</v>
      </c>
      <c r="Q87" s="195"/>
      <c r="R87" s="196">
        <f>R88+R132</f>
        <v>0.049725999999999999</v>
      </c>
      <c r="S87" s="195"/>
      <c r="T87" s="197">
        <f>T88+T132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8" t="s">
        <v>83</v>
      </c>
      <c r="AT87" s="199" t="s">
        <v>72</v>
      </c>
      <c r="AU87" s="199" t="s">
        <v>73</v>
      </c>
      <c r="AY87" s="198" t="s">
        <v>127</v>
      </c>
      <c r="BK87" s="200">
        <f>BK88+BK132</f>
        <v>0</v>
      </c>
    </row>
    <row r="88" s="12" customFormat="1" ht="22.8" customHeight="1">
      <c r="A88" s="12"/>
      <c r="B88" s="187"/>
      <c r="C88" s="188"/>
      <c r="D88" s="189" t="s">
        <v>72</v>
      </c>
      <c r="E88" s="201" t="s">
        <v>128</v>
      </c>
      <c r="F88" s="201" t="s">
        <v>129</v>
      </c>
      <c r="G88" s="188"/>
      <c r="H88" s="188"/>
      <c r="I88" s="191"/>
      <c r="J88" s="202">
        <f>BK88</f>
        <v>0</v>
      </c>
      <c r="K88" s="188"/>
      <c r="L88" s="193"/>
      <c r="M88" s="194"/>
      <c r="N88" s="195"/>
      <c r="O88" s="195"/>
      <c r="P88" s="196">
        <f>SUM(P89:P131)</f>
        <v>0</v>
      </c>
      <c r="Q88" s="195"/>
      <c r="R88" s="196">
        <f>SUM(R89:R131)</f>
        <v>0.0052660000000000007</v>
      </c>
      <c r="S88" s="195"/>
      <c r="T88" s="197">
        <f>SUM(T89:T131)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8" t="s">
        <v>83</v>
      </c>
      <c r="AT88" s="199" t="s">
        <v>72</v>
      </c>
      <c r="AU88" s="199" t="s">
        <v>81</v>
      </c>
      <c r="AY88" s="198" t="s">
        <v>127</v>
      </c>
      <c r="BK88" s="200">
        <f>SUM(BK89:BK131)</f>
        <v>0</v>
      </c>
    </row>
    <row r="89" s="2" customFormat="1" ht="16.5" customHeight="1">
      <c r="A89" s="37"/>
      <c r="B89" s="38"/>
      <c r="C89" s="203" t="s">
        <v>303</v>
      </c>
      <c r="D89" s="203" t="s">
        <v>130</v>
      </c>
      <c r="E89" s="204" t="s">
        <v>293</v>
      </c>
      <c r="F89" s="205" t="s">
        <v>294</v>
      </c>
      <c r="G89" s="206" t="s">
        <v>133</v>
      </c>
      <c r="H89" s="207">
        <v>6</v>
      </c>
      <c r="I89" s="208"/>
      <c r="J89" s="209">
        <f>ROUND(I89*H89,2)</f>
        <v>0</v>
      </c>
      <c r="K89" s="205" t="s">
        <v>152</v>
      </c>
      <c r="L89" s="43"/>
      <c r="M89" s="210" t="s">
        <v>19</v>
      </c>
      <c r="N89" s="211" t="s">
        <v>44</v>
      </c>
      <c r="O89" s="83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4" t="s">
        <v>135</v>
      </c>
      <c r="AT89" s="214" t="s">
        <v>130</v>
      </c>
      <c r="AU89" s="214" t="s">
        <v>83</v>
      </c>
      <c r="AY89" s="16" t="s">
        <v>127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6" t="s">
        <v>81</v>
      </c>
      <c r="BK89" s="215">
        <f>ROUND(I89*H89,2)</f>
        <v>0</v>
      </c>
      <c r="BL89" s="16" t="s">
        <v>135</v>
      </c>
      <c r="BM89" s="214" t="s">
        <v>367</v>
      </c>
    </row>
    <row r="90" s="2" customFormat="1">
      <c r="A90" s="37"/>
      <c r="B90" s="38"/>
      <c r="C90" s="39"/>
      <c r="D90" s="216" t="s">
        <v>137</v>
      </c>
      <c r="E90" s="39"/>
      <c r="F90" s="217" t="s">
        <v>296</v>
      </c>
      <c r="G90" s="39"/>
      <c r="H90" s="39"/>
      <c r="I90" s="218"/>
      <c r="J90" s="39"/>
      <c r="K90" s="39"/>
      <c r="L90" s="43"/>
      <c r="M90" s="219"/>
      <c r="N90" s="220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137</v>
      </c>
      <c r="AU90" s="16" t="s">
        <v>83</v>
      </c>
    </row>
    <row r="91" s="2" customFormat="1">
      <c r="A91" s="37"/>
      <c r="B91" s="38"/>
      <c r="C91" s="39"/>
      <c r="D91" s="231" t="s">
        <v>155</v>
      </c>
      <c r="E91" s="39"/>
      <c r="F91" s="232" t="s">
        <v>297</v>
      </c>
      <c r="G91" s="39"/>
      <c r="H91" s="39"/>
      <c r="I91" s="218"/>
      <c r="J91" s="39"/>
      <c r="K91" s="39"/>
      <c r="L91" s="43"/>
      <c r="M91" s="219"/>
      <c r="N91" s="220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155</v>
      </c>
      <c r="AU91" s="16" t="s">
        <v>83</v>
      </c>
    </row>
    <row r="92" s="2" customFormat="1" ht="16.5" customHeight="1">
      <c r="A92" s="37"/>
      <c r="B92" s="38"/>
      <c r="C92" s="221" t="s">
        <v>323</v>
      </c>
      <c r="D92" s="221" t="s">
        <v>139</v>
      </c>
      <c r="E92" s="222" t="s">
        <v>298</v>
      </c>
      <c r="F92" s="223" t="s">
        <v>299</v>
      </c>
      <c r="G92" s="224" t="s">
        <v>133</v>
      </c>
      <c r="H92" s="225">
        <v>6</v>
      </c>
      <c r="I92" s="226"/>
      <c r="J92" s="227">
        <f>ROUND(I92*H92,2)</f>
        <v>0</v>
      </c>
      <c r="K92" s="223" t="s">
        <v>152</v>
      </c>
      <c r="L92" s="228"/>
      <c r="M92" s="229" t="s">
        <v>19</v>
      </c>
      <c r="N92" s="230" t="s">
        <v>44</v>
      </c>
      <c r="O92" s="83"/>
      <c r="P92" s="212">
        <f>O92*H92</f>
        <v>0</v>
      </c>
      <c r="Q92" s="212">
        <v>6.9999999999999994E-05</v>
      </c>
      <c r="R92" s="212">
        <f>Q92*H92</f>
        <v>0.00041999999999999996</v>
      </c>
      <c r="S92" s="212">
        <v>0</v>
      </c>
      <c r="T92" s="213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4" t="s">
        <v>142</v>
      </c>
      <c r="AT92" s="214" t="s">
        <v>139</v>
      </c>
      <c r="AU92" s="214" t="s">
        <v>83</v>
      </c>
      <c r="AY92" s="16" t="s">
        <v>127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6" t="s">
        <v>81</v>
      </c>
      <c r="BK92" s="215">
        <f>ROUND(I92*H92,2)</f>
        <v>0</v>
      </c>
      <c r="BL92" s="16" t="s">
        <v>135</v>
      </c>
      <c r="BM92" s="214" t="s">
        <v>368</v>
      </c>
    </row>
    <row r="93" s="2" customFormat="1">
      <c r="A93" s="37"/>
      <c r="B93" s="38"/>
      <c r="C93" s="39"/>
      <c r="D93" s="216" t="s">
        <v>137</v>
      </c>
      <c r="E93" s="39"/>
      <c r="F93" s="217" t="s">
        <v>299</v>
      </c>
      <c r="G93" s="39"/>
      <c r="H93" s="39"/>
      <c r="I93" s="218"/>
      <c r="J93" s="39"/>
      <c r="K93" s="39"/>
      <c r="L93" s="43"/>
      <c r="M93" s="219"/>
      <c r="N93" s="220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137</v>
      </c>
      <c r="AU93" s="16" t="s">
        <v>83</v>
      </c>
    </row>
    <row r="94" s="2" customFormat="1" ht="16.5" customHeight="1">
      <c r="A94" s="37"/>
      <c r="B94" s="38"/>
      <c r="C94" s="203" t="s">
        <v>81</v>
      </c>
      <c r="D94" s="203" t="s">
        <v>130</v>
      </c>
      <c r="E94" s="204" t="s">
        <v>131</v>
      </c>
      <c r="F94" s="205" t="s">
        <v>132</v>
      </c>
      <c r="G94" s="206" t="s">
        <v>133</v>
      </c>
      <c r="H94" s="207">
        <v>4</v>
      </c>
      <c r="I94" s="208"/>
      <c r="J94" s="209">
        <f>ROUND(I94*H94,2)</f>
        <v>0</v>
      </c>
      <c r="K94" s="205" t="s">
        <v>134</v>
      </c>
      <c r="L94" s="43"/>
      <c r="M94" s="210" t="s">
        <v>19</v>
      </c>
      <c r="N94" s="211" t="s">
        <v>44</v>
      </c>
      <c r="O94" s="83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4" t="s">
        <v>135</v>
      </c>
      <c r="AT94" s="214" t="s">
        <v>130</v>
      </c>
      <c r="AU94" s="214" t="s">
        <v>83</v>
      </c>
      <c r="AY94" s="16" t="s">
        <v>127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6" t="s">
        <v>81</v>
      </c>
      <c r="BK94" s="215">
        <f>ROUND(I94*H94,2)</f>
        <v>0</v>
      </c>
      <c r="BL94" s="16" t="s">
        <v>135</v>
      </c>
      <c r="BM94" s="214" t="s">
        <v>136</v>
      </c>
    </row>
    <row r="95" s="2" customFormat="1">
      <c r="A95" s="37"/>
      <c r="B95" s="38"/>
      <c r="C95" s="39"/>
      <c r="D95" s="216" t="s">
        <v>137</v>
      </c>
      <c r="E95" s="39"/>
      <c r="F95" s="217" t="s">
        <v>138</v>
      </c>
      <c r="G95" s="39"/>
      <c r="H95" s="39"/>
      <c r="I95" s="218"/>
      <c r="J95" s="39"/>
      <c r="K95" s="39"/>
      <c r="L95" s="43"/>
      <c r="M95" s="219"/>
      <c r="N95" s="220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137</v>
      </c>
      <c r="AU95" s="16" t="s">
        <v>83</v>
      </c>
    </row>
    <row r="96" s="2" customFormat="1" ht="16.5" customHeight="1">
      <c r="A96" s="37"/>
      <c r="B96" s="38"/>
      <c r="C96" s="221" t="s">
        <v>83</v>
      </c>
      <c r="D96" s="221" t="s">
        <v>139</v>
      </c>
      <c r="E96" s="222" t="s">
        <v>140</v>
      </c>
      <c r="F96" s="223" t="s">
        <v>141</v>
      </c>
      <c r="G96" s="224" t="s">
        <v>133</v>
      </c>
      <c r="H96" s="225">
        <v>4</v>
      </c>
      <c r="I96" s="226"/>
      <c r="J96" s="227">
        <f>ROUND(I96*H96,2)</f>
        <v>0</v>
      </c>
      <c r="K96" s="223" t="s">
        <v>134</v>
      </c>
      <c r="L96" s="228"/>
      <c r="M96" s="229" t="s">
        <v>19</v>
      </c>
      <c r="N96" s="230" t="s">
        <v>44</v>
      </c>
      <c r="O96" s="83"/>
      <c r="P96" s="212">
        <f>O96*H96</f>
        <v>0</v>
      </c>
      <c r="Q96" s="212">
        <v>6.9999999999999994E-05</v>
      </c>
      <c r="R96" s="212">
        <f>Q96*H96</f>
        <v>0.00027999999999999998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142</v>
      </c>
      <c r="AT96" s="214" t="s">
        <v>139</v>
      </c>
      <c r="AU96" s="214" t="s">
        <v>83</v>
      </c>
      <c r="AY96" s="16" t="s">
        <v>127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81</v>
      </c>
      <c r="BK96" s="215">
        <f>ROUND(I96*H96,2)</f>
        <v>0</v>
      </c>
      <c r="BL96" s="16" t="s">
        <v>135</v>
      </c>
      <c r="BM96" s="214" t="s">
        <v>143</v>
      </c>
    </row>
    <row r="97" s="2" customFormat="1">
      <c r="A97" s="37"/>
      <c r="B97" s="38"/>
      <c r="C97" s="39"/>
      <c r="D97" s="216" t="s">
        <v>137</v>
      </c>
      <c r="E97" s="39"/>
      <c r="F97" s="217" t="s">
        <v>141</v>
      </c>
      <c r="G97" s="39"/>
      <c r="H97" s="39"/>
      <c r="I97" s="218"/>
      <c r="J97" s="39"/>
      <c r="K97" s="39"/>
      <c r="L97" s="43"/>
      <c r="M97" s="219"/>
      <c r="N97" s="220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137</v>
      </c>
      <c r="AU97" s="16" t="s">
        <v>83</v>
      </c>
    </row>
    <row r="98" s="2" customFormat="1" ht="24.15" customHeight="1">
      <c r="A98" s="37"/>
      <c r="B98" s="38"/>
      <c r="C98" s="221" t="s">
        <v>144</v>
      </c>
      <c r="D98" s="221" t="s">
        <v>139</v>
      </c>
      <c r="E98" s="222" t="s">
        <v>145</v>
      </c>
      <c r="F98" s="223" t="s">
        <v>146</v>
      </c>
      <c r="G98" s="224" t="s">
        <v>147</v>
      </c>
      <c r="H98" s="225">
        <v>1</v>
      </c>
      <c r="I98" s="226"/>
      <c r="J98" s="227">
        <f>ROUND(I98*H98,2)</f>
        <v>0</v>
      </c>
      <c r="K98" s="223" t="s">
        <v>134</v>
      </c>
      <c r="L98" s="228"/>
      <c r="M98" s="229" t="s">
        <v>19</v>
      </c>
      <c r="N98" s="230" t="s">
        <v>44</v>
      </c>
      <c r="O98" s="83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142</v>
      </c>
      <c r="AT98" s="214" t="s">
        <v>139</v>
      </c>
      <c r="AU98" s="214" t="s">
        <v>83</v>
      </c>
      <c r="AY98" s="16" t="s">
        <v>127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81</v>
      </c>
      <c r="BK98" s="215">
        <f>ROUND(I98*H98,2)</f>
        <v>0</v>
      </c>
      <c r="BL98" s="16" t="s">
        <v>135</v>
      </c>
      <c r="BM98" s="214" t="s">
        <v>148</v>
      </c>
    </row>
    <row r="99" s="2" customFormat="1">
      <c r="A99" s="37"/>
      <c r="B99" s="38"/>
      <c r="C99" s="39"/>
      <c r="D99" s="216" t="s">
        <v>137</v>
      </c>
      <c r="E99" s="39"/>
      <c r="F99" s="217" t="s">
        <v>146</v>
      </c>
      <c r="G99" s="39"/>
      <c r="H99" s="39"/>
      <c r="I99" s="218"/>
      <c r="J99" s="39"/>
      <c r="K99" s="39"/>
      <c r="L99" s="43"/>
      <c r="M99" s="219"/>
      <c r="N99" s="220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137</v>
      </c>
      <c r="AU99" s="16" t="s">
        <v>83</v>
      </c>
    </row>
    <row r="100" s="2" customFormat="1" ht="16.5" customHeight="1">
      <c r="A100" s="37"/>
      <c r="B100" s="38"/>
      <c r="C100" s="203" t="s">
        <v>149</v>
      </c>
      <c r="D100" s="203" t="s">
        <v>130</v>
      </c>
      <c r="E100" s="204" t="s">
        <v>150</v>
      </c>
      <c r="F100" s="205" t="s">
        <v>151</v>
      </c>
      <c r="G100" s="206" t="s">
        <v>133</v>
      </c>
      <c r="H100" s="207">
        <v>12</v>
      </c>
      <c r="I100" s="208"/>
      <c r="J100" s="209">
        <f>ROUND(I100*H100,2)</f>
        <v>0</v>
      </c>
      <c r="K100" s="205" t="s">
        <v>152</v>
      </c>
      <c r="L100" s="43"/>
      <c r="M100" s="210" t="s">
        <v>19</v>
      </c>
      <c r="N100" s="211" t="s">
        <v>44</v>
      </c>
      <c r="O100" s="83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135</v>
      </c>
      <c r="AT100" s="214" t="s">
        <v>130</v>
      </c>
      <c r="AU100" s="214" t="s">
        <v>83</v>
      </c>
      <c r="AY100" s="16" t="s">
        <v>127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81</v>
      </c>
      <c r="BK100" s="215">
        <f>ROUND(I100*H100,2)</f>
        <v>0</v>
      </c>
      <c r="BL100" s="16" t="s">
        <v>135</v>
      </c>
      <c r="BM100" s="214" t="s">
        <v>153</v>
      </c>
    </row>
    <row r="101" s="2" customFormat="1">
      <c r="A101" s="37"/>
      <c r="B101" s="38"/>
      <c r="C101" s="39"/>
      <c r="D101" s="216" t="s">
        <v>137</v>
      </c>
      <c r="E101" s="39"/>
      <c r="F101" s="217" t="s">
        <v>154</v>
      </c>
      <c r="G101" s="39"/>
      <c r="H101" s="39"/>
      <c r="I101" s="218"/>
      <c r="J101" s="39"/>
      <c r="K101" s="39"/>
      <c r="L101" s="43"/>
      <c r="M101" s="219"/>
      <c r="N101" s="220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137</v>
      </c>
      <c r="AU101" s="16" t="s">
        <v>83</v>
      </c>
    </row>
    <row r="102" s="2" customFormat="1">
      <c r="A102" s="37"/>
      <c r="B102" s="38"/>
      <c r="C102" s="39"/>
      <c r="D102" s="231" t="s">
        <v>155</v>
      </c>
      <c r="E102" s="39"/>
      <c r="F102" s="232" t="s">
        <v>156</v>
      </c>
      <c r="G102" s="39"/>
      <c r="H102" s="39"/>
      <c r="I102" s="218"/>
      <c r="J102" s="39"/>
      <c r="K102" s="39"/>
      <c r="L102" s="43"/>
      <c r="M102" s="219"/>
      <c r="N102" s="220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155</v>
      </c>
      <c r="AU102" s="16" t="s">
        <v>83</v>
      </c>
    </row>
    <row r="103" s="2" customFormat="1" ht="16.5" customHeight="1">
      <c r="A103" s="37"/>
      <c r="B103" s="38"/>
      <c r="C103" s="221" t="s">
        <v>7</v>
      </c>
      <c r="D103" s="221" t="s">
        <v>139</v>
      </c>
      <c r="E103" s="222" t="s">
        <v>157</v>
      </c>
      <c r="F103" s="223" t="s">
        <v>158</v>
      </c>
      <c r="G103" s="224" t="s">
        <v>133</v>
      </c>
      <c r="H103" s="225">
        <v>13.800000000000001</v>
      </c>
      <c r="I103" s="226"/>
      <c r="J103" s="227">
        <f>ROUND(I103*H103,2)</f>
        <v>0</v>
      </c>
      <c r="K103" s="223" t="s">
        <v>134</v>
      </c>
      <c r="L103" s="228"/>
      <c r="M103" s="229" t="s">
        <v>19</v>
      </c>
      <c r="N103" s="230" t="s">
        <v>44</v>
      </c>
      <c r="O103" s="83"/>
      <c r="P103" s="212">
        <f>O103*H103</f>
        <v>0</v>
      </c>
      <c r="Q103" s="212">
        <v>0.00017000000000000001</v>
      </c>
      <c r="R103" s="212">
        <f>Q103*H103</f>
        <v>0.0023460000000000004</v>
      </c>
      <c r="S103" s="212">
        <v>0</v>
      </c>
      <c r="T103" s="213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4" t="s">
        <v>142</v>
      </c>
      <c r="AT103" s="214" t="s">
        <v>139</v>
      </c>
      <c r="AU103" s="214" t="s">
        <v>83</v>
      </c>
      <c r="AY103" s="16" t="s">
        <v>127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6" t="s">
        <v>81</v>
      </c>
      <c r="BK103" s="215">
        <f>ROUND(I103*H103,2)</f>
        <v>0</v>
      </c>
      <c r="BL103" s="16" t="s">
        <v>135</v>
      </c>
      <c r="BM103" s="214" t="s">
        <v>159</v>
      </c>
    </row>
    <row r="104" s="2" customFormat="1">
      <c r="A104" s="37"/>
      <c r="B104" s="38"/>
      <c r="C104" s="39"/>
      <c r="D104" s="216" t="s">
        <v>137</v>
      </c>
      <c r="E104" s="39"/>
      <c r="F104" s="217" t="s">
        <v>158</v>
      </c>
      <c r="G104" s="39"/>
      <c r="H104" s="39"/>
      <c r="I104" s="218"/>
      <c r="J104" s="39"/>
      <c r="K104" s="39"/>
      <c r="L104" s="43"/>
      <c r="M104" s="219"/>
      <c r="N104" s="220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137</v>
      </c>
      <c r="AU104" s="16" t="s">
        <v>83</v>
      </c>
    </row>
    <row r="105" s="13" customFormat="1">
      <c r="A105" s="13"/>
      <c r="B105" s="233"/>
      <c r="C105" s="234"/>
      <c r="D105" s="216" t="s">
        <v>160</v>
      </c>
      <c r="E105" s="234"/>
      <c r="F105" s="235" t="s">
        <v>369</v>
      </c>
      <c r="G105" s="234"/>
      <c r="H105" s="236">
        <v>13.800000000000001</v>
      </c>
      <c r="I105" s="237"/>
      <c r="J105" s="234"/>
      <c r="K105" s="234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160</v>
      </c>
      <c r="AU105" s="242" t="s">
        <v>83</v>
      </c>
      <c r="AV105" s="13" t="s">
        <v>83</v>
      </c>
      <c r="AW105" s="13" t="s">
        <v>4</v>
      </c>
      <c r="AX105" s="13" t="s">
        <v>81</v>
      </c>
      <c r="AY105" s="242" t="s">
        <v>127</v>
      </c>
    </row>
    <row r="106" s="2" customFormat="1" ht="16.5" customHeight="1">
      <c r="A106" s="37"/>
      <c r="B106" s="38"/>
      <c r="C106" s="203" t="s">
        <v>162</v>
      </c>
      <c r="D106" s="203" t="s">
        <v>130</v>
      </c>
      <c r="E106" s="204" t="s">
        <v>163</v>
      </c>
      <c r="F106" s="205" t="s">
        <v>164</v>
      </c>
      <c r="G106" s="206" t="s">
        <v>165</v>
      </c>
      <c r="H106" s="207">
        <v>7</v>
      </c>
      <c r="I106" s="208"/>
      <c r="J106" s="209">
        <f>ROUND(I106*H106,2)</f>
        <v>0</v>
      </c>
      <c r="K106" s="205" t="s">
        <v>152</v>
      </c>
      <c r="L106" s="43"/>
      <c r="M106" s="210" t="s">
        <v>19</v>
      </c>
      <c r="N106" s="211" t="s">
        <v>44</v>
      </c>
      <c r="O106" s="83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135</v>
      </c>
      <c r="AT106" s="214" t="s">
        <v>130</v>
      </c>
      <c r="AU106" s="214" t="s">
        <v>83</v>
      </c>
      <c r="AY106" s="16" t="s">
        <v>127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81</v>
      </c>
      <c r="BK106" s="215">
        <f>ROUND(I106*H106,2)</f>
        <v>0</v>
      </c>
      <c r="BL106" s="16" t="s">
        <v>135</v>
      </c>
      <c r="BM106" s="214" t="s">
        <v>166</v>
      </c>
    </row>
    <row r="107" s="2" customFormat="1">
      <c r="A107" s="37"/>
      <c r="B107" s="38"/>
      <c r="C107" s="39"/>
      <c r="D107" s="216" t="s">
        <v>137</v>
      </c>
      <c r="E107" s="39"/>
      <c r="F107" s="217" t="s">
        <v>167</v>
      </c>
      <c r="G107" s="39"/>
      <c r="H107" s="39"/>
      <c r="I107" s="218"/>
      <c r="J107" s="39"/>
      <c r="K107" s="39"/>
      <c r="L107" s="43"/>
      <c r="M107" s="219"/>
      <c r="N107" s="220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137</v>
      </c>
      <c r="AU107" s="16" t="s">
        <v>83</v>
      </c>
    </row>
    <row r="108" s="2" customFormat="1">
      <c r="A108" s="37"/>
      <c r="B108" s="38"/>
      <c r="C108" s="39"/>
      <c r="D108" s="231" t="s">
        <v>155</v>
      </c>
      <c r="E108" s="39"/>
      <c r="F108" s="232" t="s">
        <v>168</v>
      </c>
      <c r="G108" s="39"/>
      <c r="H108" s="39"/>
      <c r="I108" s="218"/>
      <c r="J108" s="39"/>
      <c r="K108" s="39"/>
      <c r="L108" s="43"/>
      <c r="M108" s="219"/>
      <c r="N108" s="220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155</v>
      </c>
      <c r="AU108" s="16" t="s">
        <v>83</v>
      </c>
    </row>
    <row r="109" s="2" customFormat="1" ht="16.5" customHeight="1">
      <c r="A109" s="37"/>
      <c r="B109" s="38"/>
      <c r="C109" s="203" t="s">
        <v>329</v>
      </c>
      <c r="D109" s="203" t="s">
        <v>130</v>
      </c>
      <c r="E109" s="204" t="s">
        <v>170</v>
      </c>
      <c r="F109" s="205" t="s">
        <v>171</v>
      </c>
      <c r="G109" s="206" t="s">
        <v>165</v>
      </c>
      <c r="H109" s="207">
        <v>1</v>
      </c>
      <c r="I109" s="208"/>
      <c r="J109" s="209">
        <f>ROUND(I109*H109,2)</f>
        <v>0</v>
      </c>
      <c r="K109" s="205" t="s">
        <v>152</v>
      </c>
      <c r="L109" s="43"/>
      <c r="M109" s="210" t="s">
        <v>19</v>
      </c>
      <c r="N109" s="211" t="s">
        <v>44</v>
      </c>
      <c r="O109" s="83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4" t="s">
        <v>135</v>
      </c>
      <c r="AT109" s="214" t="s">
        <v>130</v>
      </c>
      <c r="AU109" s="214" t="s">
        <v>83</v>
      </c>
      <c r="AY109" s="16" t="s">
        <v>127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6" t="s">
        <v>81</v>
      </c>
      <c r="BK109" s="215">
        <f>ROUND(I109*H109,2)</f>
        <v>0</v>
      </c>
      <c r="BL109" s="16" t="s">
        <v>135</v>
      </c>
      <c r="BM109" s="214" t="s">
        <v>370</v>
      </c>
    </row>
    <row r="110" s="2" customFormat="1">
      <c r="A110" s="37"/>
      <c r="B110" s="38"/>
      <c r="C110" s="39"/>
      <c r="D110" s="216" t="s">
        <v>137</v>
      </c>
      <c r="E110" s="39"/>
      <c r="F110" s="217" t="s">
        <v>173</v>
      </c>
      <c r="G110" s="39"/>
      <c r="H110" s="39"/>
      <c r="I110" s="218"/>
      <c r="J110" s="39"/>
      <c r="K110" s="39"/>
      <c r="L110" s="43"/>
      <c r="M110" s="219"/>
      <c r="N110" s="220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137</v>
      </c>
      <c r="AU110" s="16" t="s">
        <v>83</v>
      </c>
    </row>
    <row r="111" s="2" customFormat="1">
      <c r="A111" s="37"/>
      <c r="B111" s="38"/>
      <c r="C111" s="39"/>
      <c r="D111" s="231" t="s">
        <v>155</v>
      </c>
      <c r="E111" s="39"/>
      <c r="F111" s="232" t="s">
        <v>174</v>
      </c>
      <c r="G111" s="39"/>
      <c r="H111" s="39"/>
      <c r="I111" s="218"/>
      <c r="J111" s="39"/>
      <c r="K111" s="39"/>
      <c r="L111" s="43"/>
      <c r="M111" s="219"/>
      <c r="N111" s="220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155</v>
      </c>
      <c r="AU111" s="16" t="s">
        <v>83</v>
      </c>
    </row>
    <row r="112" s="2" customFormat="1" ht="16.5" customHeight="1">
      <c r="A112" s="37"/>
      <c r="B112" s="38"/>
      <c r="C112" s="221" t="s">
        <v>363</v>
      </c>
      <c r="D112" s="221" t="s">
        <v>139</v>
      </c>
      <c r="E112" s="222" t="s">
        <v>176</v>
      </c>
      <c r="F112" s="223" t="s">
        <v>177</v>
      </c>
      <c r="G112" s="224" t="s">
        <v>165</v>
      </c>
      <c r="H112" s="225">
        <v>1</v>
      </c>
      <c r="I112" s="226"/>
      <c r="J112" s="227">
        <f>ROUND(I112*H112,2)</f>
        <v>0</v>
      </c>
      <c r="K112" s="223" t="s">
        <v>152</v>
      </c>
      <c r="L112" s="228"/>
      <c r="M112" s="229" t="s">
        <v>19</v>
      </c>
      <c r="N112" s="230" t="s">
        <v>44</v>
      </c>
      <c r="O112" s="83"/>
      <c r="P112" s="212">
        <f>O112*H112</f>
        <v>0</v>
      </c>
      <c r="Q112" s="212">
        <v>0.00142</v>
      </c>
      <c r="R112" s="212">
        <f>Q112*H112</f>
        <v>0.00142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142</v>
      </c>
      <c r="AT112" s="214" t="s">
        <v>139</v>
      </c>
      <c r="AU112" s="214" t="s">
        <v>83</v>
      </c>
      <c r="AY112" s="16" t="s">
        <v>127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81</v>
      </c>
      <c r="BK112" s="215">
        <f>ROUND(I112*H112,2)</f>
        <v>0</v>
      </c>
      <c r="BL112" s="16" t="s">
        <v>135</v>
      </c>
      <c r="BM112" s="214" t="s">
        <v>371</v>
      </c>
    </row>
    <row r="113" s="2" customFormat="1">
      <c r="A113" s="37"/>
      <c r="B113" s="38"/>
      <c r="C113" s="39"/>
      <c r="D113" s="216" t="s">
        <v>137</v>
      </c>
      <c r="E113" s="39"/>
      <c r="F113" s="217" t="s">
        <v>177</v>
      </c>
      <c r="G113" s="39"/>
      <c r="H113" s="39"/>
      <c r="I113" s="218"/>
      <c r="J113" s="39"/>
      <c r="K113" s="39"/>
      <c r="L113" s="43"/>
      <c r="M113" s="219"/>
      <c r="N113" s="220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137</v>
      </c>
      <c r="AU113" s="16" t="s">
        <v>83</v>
      </c>
    </row>
    <row r="114" s="2" customFormat="1" ht="16.5" customHeight="1">
      <c r="A114" s="37"/>
      <c r="B114" s="38"/>
      <c r="C114" s="203" t="s">
        <v>179</v>
      </c>
      <c r="D114" s="203" t="s">
        <v>130</v>
      </c>
      <c r="E114" s="204" t="s">
        <v>180</v>
      </c>
      <c r="F114" s="205" t="s">
        <v>181</v>
      </c>
      <c r="G114" s="206" t="s">
        <v>165</v>
      </c>
      <c r="H114" s="207">
        <v>6</v>
      </c>
      <c r="I114" s="208"/>
      <c r="J114" s="209">
        <f>ROUND(I114*H114,2)</f>
        <v>0</v>
      </c>
      <c r="K114" s="205" t="s">
        <v>134</v>
      </c>
      <c r="L114" s="43"/>
      <c r="M114" s="210" t="s">
        <v>19</v>
      </c>
      <c r="N114" s="211" t="s">
        <v>44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135</v>
      </c>
      <c r="AT114" s="214" t="s">
        <v>130</v>
      </c>
      <c r="AU114" s="214" t="s">
        <v>83</v>
      </c>
      <c r="AY114" s="16" t="s">
        <v>127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81</v>
      </c>
      <c r="BK114" s="215">
        <f>ROUND(I114*H114,2)</f>
        <v>0</v>
      </c>
      <c r="BL114" s="16" t="s">
        <v>135</v>
      </c>
      <c r="BM114" s="214" t="s">
        <v>182</v>
      </c>
    </row>
    <row r="115" s="2" customFormat="1">
      <c r="A115" s="37"/>
      <c r="B115" s="38"/>
      <c r="C115" s="39"/>
      <c r="D115" s="216" t="s">
        <v>137</v>
      </c>
      <c r="E115" s="39"/>
      <c r="F115" s="217" t="s">
        <v>183</v>
      </c>
      <c r="G115" s="39"/>
      <c r="H115" s="39"/>
      <c r="I115" s="218"/>
      <c r="J115" s="39"/>
      <c r="K115" s="39"/>
      <c r="L115" s="43"/>
      <c r="M115" s="219"/>
      <c r="N115" s="220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137</v>
      </c>
      <c r="AU115" s="16" t="s">
        <v>83</v>
      </c>
    </row>
    <row r="116" s="2" customFormat="1" ht="16.5" customHeight="1">
      <c r="A116" s="37"/>
      <c r="B116" s="38"/>
      <c r="C116" s="203" t="s">
        <v>184</v>
      </c>
      <c r="D116" s="203" t="s">
        <v>130</v>
      </c>
      <c r="E116" s="204" t="s">
        <v>185</v>
      </c>
      <c r="F116" s="205" t="s">
        <v>186</v>
      </c>
      <c r="G116" s="206" t="s">
        <v>165</v>
      </c>
      <c r="H116" s="207">
        <v>2</v>
      </c>
      <c r="I116" s="208"/>
      <c r="J116" s="209">
        <f>ROUND(I116*H116,2)</f>
        <v>0</v>
      </c>
      <c r="K116" s="205" t="s">
        <v>134</v>
      </c>
      <c r="L116" s="43"/>
      <c r="M116" s="210" t="s">
        <v>19</v>
      </c>
      <c r="N116" s="211" t="s">
        <v>44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135</v>
      </c>
      <c r="AT116" s="214" t="s">
        <v>130</v>
      </c>
      <c r="AU116" s="214" t="s">
        <v>83</v>
      </c>
      <c r="AY116" s="16" t="s">
        <v>127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81</v>
      </c>
      <c r="BK116" s="215">
        <f>ROUND(I116*H116,2)</f>
        <v>0</v>
      </c>
      <c r="BL116" s="16" t="s">
        <v>135</v>
      </c>
      <c r="BM116" s="214" t="s">
        <v>187</v>
      </c>
    </row>
    <row r="117" s="2" customFormat="1">
      <c r="A117" s="37"/>
      <c r="B117" s="38"/>
      <c r="C117" s="39"/>
      <c r="D117" s="216" t="s">
        <v>137</v>
      </c>
      <c r="E117" s="39"/>
      <c r="F117" s="217" t="s">
        <v>188</v>
      </c>
      <c r="G117" s="39"/>
      <c r="H117" s="39"/>
      <c r="I117" s="218"/>
      <c r="J117" s="39"/>
      <c r="K117" s="39"/>
      <c r="L117" s="43"/>
      <c r="M117" s="219"/>
      <c r="N117" s="220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137</v>
      </c>
      <c r="AU117" s="16" t="s">
        <v>83</v>
      </c>
    </row>
    <row r="118" s="2" customFormat="1" ht="16.5" customHeight="1">
      <c r="A118" s="37"/>
      <c r="B118" s="38"/>
      <c r="C118" s="221" t="s">
        <v>189</v>
      </c>
      <c r="D118" s="221" t="s">
        <v>139</v>
      </c>
      <c r="E118" s="222" t="s">
        <v>190</v>
      </c>
      <c r="F118" s="223" t="s">
        <v>191</v>
      </c>
      <c r="G118" s="224" t="s">
        <v>165</v>
      </c>
      <c r="H118" s="225">
        <v>1</v>
      </c>
      <c r="I118" s="226"/>
      <c r="J118" s="227">
        <f>ROUND(I118*H118,2)</f>
        <v>0</v>
      </c>
      <c r="K118" s="223" t="s">
        <v>152</v>
      </c>
      <c r="L118" s="228"/>
      <c r="M118" s="229" t="s">
        <v>19</v>
      </c>
      <c r="N118" s="230" t="s">
        <v>44</v>
      </c>
      <c r="O118" s="83"/>
      <c r="P118" s="212">
        <f>O118*H118</f>
        <v>0</v>
      </c>
      <c r="Q118" s="212">
        <v>0.00040000000000000002</v>
      </c>
      <c r="R118" s="212">
        <f>Q118*H118</f>
        <v>0.00040000000000000002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142</v>
      </c>
      <c r="AT118" s="214" t="s">
        <v>139</v>
      </c>
      <c r="AU118" s="214" t="s">
        <v>83</v>
      </c>
      <c r="AY118" s="16" t="s">
        <v>127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81</v>
      </c>
      <c r="BK118" s="215">
        <f>ROUND(I118*H118,2)</f>
        <v>0</v>
      </c>
      <c r="BL118" s="16" t="s">
        <v>135</v>
      </c>
      <c r="BM118" s="214" t="s">
        <v>192</v>
      </c>
    </row>
    <row r="119" s="2" customFormat="1">
      <c r="A119" s="37"/>
      <c r="B119" s="38"/>
      <c r="C119" s="39"/>
      <c r="D119" s="216" t="s">
        <v>137</v>
      </c>
      <c r="E119" s="39"/>
      <c r="F119" s="217" t="s">
        <v>191</v>
      </c>
      <c r="G119" s="39"/>
      <c r="H119" s="39"/>
      <c r="I119" s="218"/>
      <c r="J119" s="39"/>
      <c r="K119" s="39"/>
      <c r="L119" s="43"/>
      <c r="M119" s="219"/>
      <c r="N119" s="220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137</v>
      </c>
      <c r="AU119" s="16" t="s">
        <v>83</v>
      </c>
    </row>
    <row r="120" s="2" customFormat="1" ht="16.5" customHeight="1">
      <c r="A120" s="37"/>
      <c r="B120" s="38"/>
      <c r="C120" s="221" t="s">
        <v>372</v>
      </c>
      <c r="D120" s="221" t="s">
        <v>139</v>
      </c>
      <c r="E120" s="222" t="s">
        <v>194</v>
      </c>
      <c r="F120" s="223" t="s">
        <v>195</v>
      </c>
      <c r="G120" s="224" t="s">
        <v>165</v>
      </c>
      <c r="H120" s="225">
        <v>1</v>
      </c>
      <c r="I120" s="226"/>
      <c r="J120" s="227">
        <f>ROUND(I120*H120,2)</f>
        <v>0</v>
      </c>
      <c r="K120" s="223" t="s">
        <v>152</v>
      </c>
      <c r="L120" s="228"/>
      <c r="M120" s="229" t="s">
        <v>19</v>
      </c>
      <c r="N120" s="230" t="s">
        <v>44</v>
      </c>
      <c r="O120" s="83"/>
      <c r="P120" s="212">
        <f>O120*H120</f>
        <v>0</v>
      </c>
      <c r="Q120" s="212">
        <v>0.00040000000000000002</v>
      </c>
      <c r="R120" s="212">
        <f>Q120*H120</f>
        <v>0.00040000000000000002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142</v>
      </c>
      <c r="AT120" s="214" t="s">
        <v>139</v>
      </c>
      <c r="AU120" s="214" t="s">
        <v>83</v>
      </c>
      <c r="AY120" s="16" t="s">
        <v>127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81</v>
      </c>
      <c r="BK120" s="215">
        <f>ROUND(I120*H120,2)</f>
        <v>0</v>
      </c>
      <c r="BL120" s="16" t="s">
        <v>135</v>
      </c>
      <c r="BM120" s="214" t="s">
        <v>373</v>
      </c>
    </row>
    <row r="121" s="2" customFormat="1">
      <c r="A121" s="37"/>
      <c r="B121" s="38"/>
      <c r="C121" s="39"/>
      <c r="D121" s="216" t="s">
        <v>137</v>
      </c>
      <c r="E121" s="39"/>
      <c r="F121" s="217" t="s">
        <v>195</v>
      </c>
      <c r="G121" s="39"/>
      <c r="H121" s="39"/>
      <c r="I121" s="218"/>
      <c r="J121" s="39"/>
      <c r="K121" s="39"/>
      <c r="L121" s="43"/>
      <c r="M121" s="219"/>
      <c r="N121" s="220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137</v>
      </c>
      <c r="AU121" s="16" t="s">
        <v>83</v>
      </c>
    </row>
    <row r="122" s="2" customFormat="1" ht="16.5" customHeight="1">
      <c r="A122" s="37"/>
      <c r="B122" s="38"/>
      <c r="C122" s="203" t="s">
        <v>197</v>
      </c>
      <c r="D122" s="203" t="s">
        <v>130</v>
      </c>
      <c r="E122" s="204" t="s">
        <v>198</v>
      </c>
      <c r="F122" s="205" t="s">
        <v>199</v>
      </c>
      <c r="G122" s="206" t="s">
        <v>165</v>
      </c>
      <c r="H122" s="207">
        <v>1</v>
      </c>
      <c r="I122" s="208"/>
      <c r="J122" s="209">
        <f>ROUND(I122*H122,2)</f>
        <v>0</v>
      </c>
      <c r="K122" s="205" t="s">
        <v>152</v>
      </c>
      <c r="L122" s="43"/>
      <c r="M122" s="210" t="s">
        <v>19</v>
      </c>
      <c r="N122" s="211" t="s">
        <v>44</v>
      </c>
      <c r="O122" s="83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4" t="s">
        <v>135</v>
      </c>
      <c r="AT122" s="214" t="s">
        <v>130</v>
      </c>
      <c r="AU122" s="214" t="s">
        <v>83</v>
      </c>
      <c r="AY122" s="16" t="s">
        <v>127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6" t="s">
        <v>81</v>
      </c>
      <c r="BK122" s="215">
        <f>ROUND(I122*H122,2)</f>
        <v>0</v>
      </c>
      <c r="BL122" s="16" t="s">
        <v>135</v>
      </c>
      <c r="BM122" s="214" t="s">
        <v>200</v>
      </c>
    </row>
    <row r="123" s="2" customFormat="1">
      <c r="A123" s="37"/>
      <c r="B123" s="38"/>
      <c r="C123" s="39"/>
      <c r="D123" s="216" t="s">
        <v>137</v>
      </c>
      <c r="E123" s="39"/>
      <c r="F123" s="217" t="s">
        <v>201</v>
      </c>
      <c r="G123" s="39"/>
      <c r="H123" s="39"/>
      <c r="I123" s="218"/>
      <c r="J123" s="39"/>
      <c r="K123" s="39"/>
      <c r="L123" s="43"/>
      <c r="M123" s="219"/>
      <c r="N123" s="220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137</v>
      </c>
      <c r="AU123" s="16" t="s">
        <v>83</v>
      </c>
    </row>
    <row r="124" s="2" customFormat="1">
      <c r="A124" s="37"/>
      <c r="B124" s="38"/>
      <c r="C124" s="39"/>
      <c r="D124" s="231" t="s">
        <v>155</v>
      </c>
      <c r="E124" s="39"/>
      <c r="F124" s="232" t="s">
        <v>202</v>
      </c>
      <c r="G124" s="39"/>
      <c r="H124" s="39"/>
      <c r="I124" s="218"/>
      <c r="J124" s="39"/>
      <c r="K124" s="39"/>
      <c r="L124" s="43"/>
      <c r="M124" s="219"/>
      <c r="N124" s="220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155</v>
      </c>
      <c r="AU124" s="16" t="s">
        <v>83</v>
      </c>
    </row>
    <row r="125" s="2" customFormat="1" ht="16.5" customHeight="1">
      <c r="A125" s="37"/>
      <c r="B125" s="38"/>
      <c r="C125" s="221" t="s">
        <v>203</v>
      </c>
      <c r="D125" s="221" t="s">
        <v>139</v>
      </c>
      <c r="E125" s="222" t="s">
        <v>204</v>
      </c>
      <c r="F125" s="223" t="s">
        <v>205</v>
      </c>
      <c r="G125" s="224" t="s">
        <v>165</v>
      </c>
      <c r="H125" s="225">
        <v>1</v>
      </c>
      <c r="I125" s="226"/>
      <c r="J125" s="227">
        <f>ROUND(I125*H125,2)</f>
        <v>0</v>
      </c>
      <c r="K125" s="223" t="s">
        <v>19</v>
      </c>
      <c r="L125" s="228"/>
      <c r="M125" s="229" t="s">
        <v>19</v>
      </c>
      <c r="N125" s="230" t="s">
        <v>44</v>
      </c>
      <c r="O125" s="83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142</v>
      </c>
      <c r="AT125" s="214" t="s">
        <v>139</v>
      </c>
      <c r="AU125" s="214" t="s">
        <v>83</v>
      </c>
      <c r="AY125" s="16" t="s">
        <v>127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81</v>
      </c>
      <c r="BK125" s="215">
        <f>ROUND(I125*H125,2)</f>
        <v>0</v>
      </c>
      <c r="BL125" s="16" t="s">
        <v>135</v>
      </c>
      <c r="BM125" s="214" t="s">
        <v>206</v>
      </c>
    </row>
    <row r="126" s="2" customFormat="1">
      <c r="A126" s="37"/>
      <c r="B126" s="38"/>
      <c r="C126" s="39"/>
      <c r="D126" s="216" t="s">
        <v>137</v>
      </c>
      <c r="E126" s="39"/>
      <c r="F126" s="217" t="s">
        <v>205</v>
      </c>
      <c r="G126" s="39"/>
      <c r="H126" s="39"/>
      <c r="I126" s="218"/>
      <c r="J126" s="39"/>
      <c r="K126" s="39"/>
      <c r="L126" s="43"/>
      <c r="M126" s="219"/>
      <c r="N126" s="220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137</v>
      </c>
      <c r="AU126" s="16" t="s">
        <v>83</v>
      </c>
    </row>
    <row r="127" s="2" customFormat="1" ht="16.5" customHeight="1">
      <c r="A127" s="37"/>
      <c r="B127" s="38"/>
      <c r="C127" s="203" t="s">
        <v>207</v>
      </c>
      <c r="D127" s="203" t="s">
        <v>130</v>
      </c>
      <c r="E127" s="204" t="s">
        <v>208</v>
      </c>
      <c r="F127" s="205" t="s">
        <v>209</v>
      </c>
      <c r="G127" s="206" t="s">
        <v>165</v>
      </c>
      <c r="H127" s="207">
        <v>1</v>
      </c>
      <c r="I127" s="208"/>
      <c r="J127" s="209">
        <f>ROUND(I127*H127,2)</f>
        <v>0</v>
      </c>
      <c r="K127" s="205" t="s">
        <v>19</v>
      </c>
      <c r="L127" s="43"/>
      <c r="M127" s="210" t="s">
        <v>19</v>
      </c>
      <c r="N127" s="211" t="s">
        <v>44</v>
      </c>
      <c r="O127" s="83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4" t="s">
        <v>135</v>
      </c>
      <c r="AT127" s="214" t="s">
        <v>130</v>
      </c>
      <c r="AU127" s="214" t="s">
        <v>83</v>
      </c>
      <c r="AY127" s="16" t="s">
        <v>127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81</v>
      </c>
      <c r="BK127" s="215">
        <f>ROUND(I127*H127,2)</f>
        <v>0</v>
      </c>
      <c r="BL127" s="16" t="s">
        <v>135</v>
      </c>
      <c r="BM127" s="214" t="s">
        <v>210</v>
      </c>
    </row>
    <row r="128" s="2" customFormat="1">
      <c r="A128" s="37"/>
      <c r="B128" s="38"/>
      <c r="C128" s="39"/>
      <c r="D128" s="216" t="s">
        <v>137</v>
      </c>
      <c r="E128" s="39"/>
      <c r="F128" s="217" t="s">
        <v>209</v>
      </c>
      <c r="G128" s="39"/>
      <c r="H128" s="39"/>
      <c r="I128" s="218"/>
      <c r="J128" s="39"/>
      <c r="K128" s="39"/>
      <c r="L128" s="43"/>
      <c r="M128" s="219"/>
      <c r="N128" s="220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137</v>
      </c>
      <c r="AU128" s="16" t="s">
        <v>83</v>
      </c>
    </row>
    <row r="129" s="2" customFormat="1">
      <c r="A129" s="37"/>
      <c r="B129" s="38"/>
      <c r="C129" s="39"/>
      <c r="D129" s="216" t="s">
        <v>211</v>
      </c>
      <c r="E129" s="39"/>
      <c r="F129" s="243" t="s">
        <v>212</v>
      </c>
      <c r="G129" s="39"/>
      <c r="H129" s="39"/>
      <c r="I129" s="218"/>
      <c r="J129" s="39"/>
      <c r="K129" s="39"/>
      <c r="L129" s="43"/>
      <c r="M129" s="219"/>
      <c r="N129" s="220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211</v>
      </c>
      <c r="AU129" s="16" t="s">
        <v>83</v>
      </c>
    </row>
    <row r="130" s="2" customFormat="1" ht="16.5" customHeight="1">
      <c r="A130" s="37"/>
      <c r="B130" s="38"/>
      <c r="C130" s="203" t="s">
        <v>213</v>
      </c>
      <c r="D130" s="203" t="s">
        <v>130</v>
      </c>
      <c r="E130" s="204" t="s">
        <v>214</v>
      </c>
      <c r="F130" s="205" t="s">
        <v>215</v>
      </c>
      <c r="G130" s="206" t="s">
        <v>216</v>
      </c>
      <c r="H130" s="207">
        <v>0.0040000000000000001</v>
      </c>
      <c r="I130" s="208"/>
      <c r="J130" s="209">
        <f>ROUND(I130*H130,2)</f>
        <v>0</v>
      </c>
      <c r="K130" s="205" t="s">
        <v>134</v>
      </c>
      <c r="L130" s="43"/>
      <c r="M130" s="210" t="s">
        <v>19</v>
      </c>
      <c r="N130" s="211" t="s">
        <v>44</v>
      </c>
      <c r="O130" s="83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4" t="s">
        <v>135</v>
      </c>
      <c r="AT130" s="214" t="s">
        <v>130</v>
      </c>
      <c r="AU130" s="214" t="s">
        <v>83</v>
      </c>
      <c r="AY130" s="16" t="s">
        <v>127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6" t="s">
        <v>81</v>
      </c>
      <c r="BK130" s="215">
        <f>ROUND(I130*H130,2)</f>
        <v>0</v>
      </c>
      <c r="BL130" s="16" t="s">
        <v>135</v>
      </c>
      <c r="BM130" s="214" t="s">
        <v>217</v>
      </c>
    </row>
    <row r="131" s="2" customFormat="1">
      <c r="A131" s="37"/>
      <c r="B131" s="38"/>
      <c r="C131" s="39"/>
      <c r="D131" s="216" t="s">
        <v>137</v>
      </c>
      <c r="E131" s="39"/>
      <c r="F131" s="217" t="s">
        <v>218</v>
      </c>
      <c r="G131" s="39"/>
      <c r="H131" s="39"/>
      <c r="I131" s="218"/>
      <c r="J131" s="39"/>
      <c r="K131" s="39"/>
      <c r="L131" s="43"/>
      <c r="M131" s="219"/>
      <c r="N131" s="220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137</v>
      </c>
      <c r="AU131" s="16" t="s">
        <v>83</v>
      </c>
    </row>
    <row r="132" s="12" customFormat="1" ht="22.8" customHeight="1">
      <c r="A132" s="12"/>
      <c r="B132" s="187"/>
      <c r="C132" s="188"/>
      <c r="D132" s="189" t="s">
        <v>72</v>
      </c>
      <c r="E132" s="201" t="s">
        <v>219</v>
      </c>
      <c r="F132" s="201" t="s">
        <v>220</v>
      </c>
      <c r="G132" s="188"/>
      <c r="H132" s="188"/>
      <c r="I132" s="191"/>
      <c r="J132" s="202">
        <f>BK132</f>
        <v>0</v>
      </c>
      <c r="K132" s="188"/>
      <c r="L132" s="193"/>
      <c r="M132" s="194"/>
      <c r="N132" s="195"/>
      <c r="O132" s="195"/>
      <c r="P132" s="196">
        <f>SUM(P133:P156)</f>
        <v>0</v>
      </c>
      <c r="Q132" s="195"/>
      <c r="R132" s="196">
        <f>SUM(R133:R156)</f>
        <v>0.04446</v>
      </c>
      <c r="S132" s="195"/>
      <c r="T132" s="197">
        <f>SUM(T133:T156)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8" t="s">
        <v>83</v>
      </c>
      <c r="AT132" s="199" t="s">
        <v>72</v>
      </c>
      <c r="AU132" s="199" t="s">
        <v>81</v>
      </c>
      <c r="AY132" s="198" t="s">
        <v>127</v>
      </c>
      <c r="BK132" s="200">
        <f>SUM(BK133:BK156)</f>
        <v>0</v>
      </c>
    </row>
    <row r="133" s="2" customFormat="1" ht="16.5" customHeight="1">
      <c r="A133" s="37"/>
      <c r="B133" s="38"/>
      <c r="C133" s="203" t="s">
        <v>221</v>
      </c>
      <c r="D133" s="203" t="s">
        <v>130</v>
      </c>
      <c r="E133" s="204" t="s">
        <v>222</v>
      </c>
      <c r="F133" s="205" t="s">
        <v>223</v>
      </c>
      <c r="G133" s="206" t="s">
        <v>165</v>
      </c>
      <c r="H133" s="207">
        <v>1</v>
      </c>
      <c r="I133" s="208"/>
      <c r="J133" s="209">
        <f>ROUND(I133*H133,2)</f>
        <v>0</v>
      </c>
      <c r="K133" s="205" t="s">
        <v>134</v>
      </c>
      <c r="L133" s="43"/>
      <c r="M133" s="210" t="s">
        <v>19</v>
      </c>
      <c r="N133" s="211" t="s">
        <v>44</v>
      </c>
      <c r="O133" s="83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135</v>
      </c>
      <c r="AT133" s="214" t="s">
        <v>130</v>
      </c>
      <c r="AU133" s="214" t="s">
        <v>83</v>
      </c>
      <c r="AY133" s="16" t="s">
        <v>127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81</v>
      </c>
      <c r="BK133" s="215">
        <f>ROUND(I133*H133,2)</f>
        <v>0</v>
      </c>
      <c r="BL133" s="16" t="s">
        <v>135</v>
      </c>
      <c r="BM133" s="214" t="s">
        <v>224</v>
      </c>
    </row>
    <row r="134" s="2" customFormat="1">
      <c r="A134" s="37"/>
      <c r="B134" s="38"/>
      <c r="C134" s="39"/>
      <c r="D134" s="216" t="s">
        <v>137</v>
      </c>
      <c r="E134" s="39"/>
      <c r="F134" s="217" t="s">
        <v>225</v>
      </c>
      <c r="G134" s="39"/>
      <c r="H134" s="39"/>
      <c r="I134" s="218"/>
      <c r="J134" s="39"/>
      <c r="K134" s="39"/>
      <c r="L134" s="43"/>
      <c r="M134" s="219"/>
      <c r="N134" s="220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137</v>
      </c>
      <c r="AU134" s="16" t="s">
        <v>83</v>
      </c>
    </row>
    <row r="135" s="2" customFormat="1" ht="21.75" customHeight="1">
      <c r="A135" s="37"/>
      <c r="B135" s="38"/>
      <c r="C135" s="221" t="s">
        <v>226</v>
      </c>
      <c r="D135" s="221" t="s">
        <v>139</v>
      </c>
      <c r="E135" s="222" t="s">
        <v>227</v>
      </c>
      <c r="F135" s="223" t="s">
        <v>228</v>
      </c>
      <c r="G135" s="224" t="s">
        <v>165</v>
      </c>
      <c r="H135" s="225">
        <v>1</v>
      </c>
      <c r="I135" s="226"/>
      <c r="J135" s="227">
        <f>ROUND(I135*H135,2)</f>
        <v>0</v>
      </c>
      <c r="K135" s="223" t="s">
        <v>19</v>
      </c>
      <c r="L135" s="228"/>
      <c r="M135" s="229" t="s">
        <v>19</v>
      </c>
      <c r="N135" s="230" t="s">
        <v>44</v>
      </c>
      <c r="O135" s="83"/>
      <c r="P135" s="212">
        <f>O135*H135</f>
        <v>0</v>
      </c>
      <c r="Q135" s="212">
        <v>0.042000000000000003</v>
      </c>
      <c r="R135" s="212">
        <f>Q135*H135</f>
        <v>0.042000000000000003</v>
      </c>
      <c r="S135" s="212">
        <v>0</v>
      </c>
      <c r="T135" s="21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4" t="s">
        <v>142</v>
      </c>
      <c r="AT135" s="214" t="s">
        <v>139</v>
      </c>
      <c r="AU135" s="214" t="s">
        <v>83</v>
      </c>
      <c r="AY135" s="16" t="s">
        <v>127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81</v>
      </c>
      <c r="BK135" s="215">
        <f>ROUND(I135*H135,2)</f>
        <v>0</v>
      </c>
      <c r="BL135" s="16" t="s">
        <v>135</v>
      </c>
      <c r="BM135" s="214" t="s">
        <v>229</v>
      </c>
    </row>
    <row r="136" s="2" customFormat="1">
      <c r="A136" s="37"/>
      <c r="B136" s="38"/>
      <c r="C136" s="39"/>
      <c r="D136" s="216" t="s">
        <v>137</v>
      </c>
      <c r="E136" s="39"/>
      <c r="F136" s="217" t="s">
        <v>228</v>
      </c>
      <c r="G136" s="39"/>
      <c r="H136" s="39"/>
      <c r="I136" s="218"/>
      <c r="J136" s="39"/>
      <c r="K136" s="39"/>
      <c r="L136" s="43"/>
      <c r="M136" s="219"/>
      <c r="N136" s="220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137</v>
      </c>
      <c r="AU136" s="16" t="s">
        <v>83</v>
      </c>
    </row>
    <row r="137" s="2" customFormat="1">
      <c r="A137" s="37"/>
      <c r="B137" s="38"/>
      <c r="C137" s="39"/>
      <c r="D137" s="216" t="s">
        <v>211</v>
      </c>
      <c r="E137" s="39"/>
      <c r="F137" s="243" t="s">
        <v>305</v>
      </c>
      <c r="G137" s="39"/>
      <c r="H137" s="39"/>
      <c r="I137" s="218"/>
      <c r="J137" s="39"/>
      <c r="K137" s="39"/>
      <c r="L137" s="43"/>
      <c r="M137" s="219"/>
      <c r="N137" s="220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211</v>
      </c>
      <c r="AU137" s="16" t="s">
        <v>83</v>
      </c>
    </row>
    <row r="138" s="2" customFormat="1" ht="16.5" customHeight="1">
      <c r="A138" s="37"/>
      <c r="B138" s="38"/>
      <c r="C138" s="203" t="s">
        <v>135</v>
      </c>
      <c r="D138" s="203" t="s">
        <v>130</v>
      </c>
      <c r="E138" s="204" t="s">
        <v>231</v>
      </c>
      <c r="F138" s="205" t="s">
        <v>232</v>
      </c>
      <c r="G138" s="206" t="s">
        <v>165</v>
      </c>
      <c r="H138" s="207">
        <v>1</v>
      </c>
      <c r="I138" s="208"/>
      <c r="J138" s="209">
        <f>ROUND(I138*H138,2)</f>
        <v>0</v>
      </c>
      <c r="K138" s="205" t="s">
        <v>134</v>
      </c>
      <c r="L138" s="43"/>
      <c r="M138" s="210" t="s">
        <v>19</v>
      </c>
      <c r="N138" s="211" t="s">
        <v>44</v>
      </c>
      <c r="O138" s="83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4" t="s">
        <v>135</v>
      </c>
      <c r="AT138" s="214" t="s">
        <v>130</v>
      </c>
      <c r="AU138" s="214" t="s">
        <v>83</v>
      </c>
      <c r="AY138" s="16" t="s">
        <v>127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81</v>
      </c>
      <c r="BK138" s="215">
        <f>ROUND(I138*H138,2)</f>
        <v>0</v>
      </c>
      <c r="BL138" s="16" t="s">
        <v>135</v>
      </c>
      <c r="BM138" s="214" t="s">
        <v>233</v>
      </c>
    </row>
    <row r="139" s="2" customFormat="1">
      <c r="A139" s="37"/>
      <c r="B139" s="38"/>
      <c r="C139" s="39"/>
      <c r="D139" s="216" t="s">
        <v>137</v>
      </c>
      <c r="E139" s="39"/>
      <c r="F139" s="217" t="s">
        <v>234</v>
      </c>
      <c r="G139" s="39"/>
      <c r="H139" s="39"/>
      <c r="I139" s="218"/>
      <c r="J139" s="39"/>
      <c r="K139" s="39"/>
      <c r="L139" s="43"/>
      <c r="M139" s="219"/>
      <c r="N139" s="220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137</v>
      </c>
      <c r="AU139" s="16" t="s">
        <v>83</v>
      </c>
    </row>
    <row r="140" s="2" customFormat="1" ht="16.5" customHeight="1">
      <c r="A140" s="37"/>
      <c r="B140" s="38"/>
      <c r="C140" s="203" t="s">
        <v>235</v>
      </c>
      <c r="D140" s="203" t="s">
        <v>130</v>
      </c>
      <c r="E140" s="204" t="s">
        <v>236</v>
      </c>
      <c r="F140" s="205" t="s">
        <v>237</v>
      </c>
      <c r="G140" s="206" t="s">
        <v>133</v>
      </c>
      <c r="H140" s="207">
        <v>2</v>
      </c>
      <c r="I140" s="208"/>
      <c r="J140" s="209">
        <f>ROUND(I140*H140,2)</f>
        <v>0</v>
      </c>
      <c r="K140" s="205" t="s">
        <v>152</v>
      </c>
      <c r="L140" s="43"/>
      <c r="M140" s="210" t="s">
        <v>19</v>
      </c>
      <c r="N140" s="211" t="s">
        <v>44</v>
      </c>
      <c r="O140" s="83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4" t="s">
        <v>135</v>
      </c>
      <c r="AT140" s="214" t="s">
        <v>130</v>
      </c>
      <c r="AU140" s="214" t="s">
        <v>83</v>
      </c>
      <c r="AY140" s="16" t="s">
        <v>127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6" t="s">
        <v>81</v>
      </c>
      <c r="BK140" s="215">
        <f>ROUND(I140*H140,2)</f>
        <v>0</v>
      </c>
      <c r="BL140" s="16" t="s">
        <v>135</v>
      </c>
      <c r="BM140" s="214" t="s">
        <v>238</v>
      </c>
    </row>
    <row r="141" s="2" customFormat="1">
      <c r="A141" s="37"/>
      <c r="B141" s="38"/>
      <c r="C141" s="39"/>
      <c r="D141" s="216" t="s">
        <v>137</v>
      </c>
      <c r="E141" s="39"/>
      <c r="F141" s="217" t="s">
        <v>239</v>
      </c>
      <c r="G141" s="39"/>
      <c r="H141" s="39"/>
      <c r="I141" s="218"/>
      <c r="J141" s="39"/>
      <c r="K141" s="39"/>
      <c r="L141" s="43"/>
      <c r="M141" s="219"/>
      <c r="N141" s="220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137</v>
      </c>
      <c r="AU141" s="16" t="s">
        <v>83</v>
      </c>
    </row>
    <row r="142" s="2" customFormat="1">
      <c r="A142" s="37"/>
      <c r="B142" s="38"/>
      <c r="C142" s="39"/>
      <c r="D142" s="231" t="s">
        <v>155</v>
      </c>
      <c r="E142" s="39"/>
      <c r="F142" s="232" t="s">
        <v>240</v>
      </c>
      <c r="G142" s="39"/>
      <c r="H142" s="39"/>
      <c r="I142" s="218"/>
      <c r="J142" s="39"/>
      <c r="K142" s="39"/>
      <c r="L142" s="43"/>
      <c r="M142" s="219"/>
      <c r="N142" s="220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155</v>
      </c>
      <c r="AU142" s="16" t="s">
        <v>83</v>
      </c>
    </row>
    <row r="143" s="2" customFormat="1" ht="16.5" customHeight="1">
      <c r="A143" s="37"/>
      <c r="B143" s="38"/>
      <c r="C143" s="221" t="s">
        <v>241</v>
      </c>
      <c r="D143" s="221" t="s">
        <v>139</v>
      </c>
      <c r="E143" s="222" t="s">
        <v>242</v>
      </c>
      <c r="F143" s="223" t="s">
        <v>243</v>
      </c>
      <c r="G143" s="224" t="s">
        <v>133</v>
      </c>
      <c r="H143" s="225">
        <v>2.0600000000000001</v>
      </c>
      <c r="I143" s="226"/>
      <c r="J143" s="227">
        <f>ROUND(I143*H143,2)</f>
        <v>0</v>
      </c>
      <c r="K143" s="223" t="s">
        <v>152</v>
      </c>
      <c r="L143" s="228"/>
      <c r="M143" s="229" t="s">
        <v>19</v>
      </c>
      <c r="N143" s="230" t="s">
        <v>44</v>
      </c>
      <c r="O143" s="83"/>
      <c r="P143" s="212">
        <f>O143*H143</f>
        <v>0</v>
      </c>
      <c r="Q143" s="212">
        <v>0.001</v>
      </c>
      <c r="R143" s="212">
        <f>Q143*H143</f>
        <v>0.0020600000000000002</v>
      </c>
      <c r="S143" s="212">
        <v>0</v>
      </c>
      <c r="T143" s="21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4" t="s">
        <v>142</v>
      </c>
      <c r="AT143" s="214" t="s">
        <v>139</v>
      </c>
      <c r="AU143" s="214" t="s">
        <v>83</v>
      </c>
      <c r="AY143" s="16" t="s">
        <v>127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81</v>
      </c>
      <c r="BK143" s="215">
        <f>ROUND(I143*H143,2)</f>
        <v>0</v>
      </c>
      <c r="BL143" s="16" t="s">
        <v>135</v>
      </c>
      <c r="BM143" s="214" t="s">
        <v>244</v>
      </c>
    </row>
    <row r="144" s="2" customFormat="1">
      <c r="A144" s="37"/>
      <c r="B144" s="38"/>
      <c r="C144" s="39"/>
      <c r="D144" s="216" t="s">
        <v>137</v>
      </c>
      <c r="E144" s="39"/>
      <c r="F144" s="217" t="s">
        <v>243</v>
      </c>
      <c r="G144" s="39"/>
      <c r="H144" s="39"/>
      <c r="I144" s="218"/>
      <c r="J144" s="39"/>
      <c r="K144" s="39"/>
      <c r="L144" s="43"/>
      <c r="M144" s="219"/>
      <c r="N144" s="220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137</v>
      </c>
      <c r="AU144" s="16" t="s">
        <v>83</v>
      </c>
    </row>
    <row r="145" s="13" customFormat="1">
      <c r="A145" s="13"/>
      <c r="B145" s="233"/>
      <c r="C145" s="234"/>
      <c r="D145" s="216" t="s">
        <v>160</v>
      </c>
      <c r="E145" s="234"/>
      <c r="F145" s="235" t="s">
        <v>306</v>
      </c>
      <c r="G145" s="234"/>
      <c r="H145" s="236">
        <v>2.0600000000000001</v>
      </c>
      <c r="I145" s="237"/>
      <c r="J145" s="234"/>
      <c r="K145" s="234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160</v>
      </c>
      <c r="AU145" s="242" t="s">
        <v>83</v>
      </c>
      <c r="AV145" s="13" t="s">
        <v>83</v>
      </c>
      <c r="AW145" s="13" t="s">
        <v>4</v>
      </c>
      <c r="AX145" s="13" t="s">
        <v>81</v>
      </c>
      <c r="AY145" s="242" t="s">
        <v>127</v>
      </c>
    </row>
    <row r="146" s="2" customFormat="1" ht="16.5" customHeight="1">
      <c r="A146" s="37"/>
      <c r="B146" s="38"/>
      <c r="C146" s="203" t="s">
        <v>309</v>
      </c>
      <c r="D146" s="203" t="s">
        <v>130</v>
      </c>
      <c r="E146" s="204" t="s">
        <v>252</v>
      </c>
      <c r="F146" s="205" t="s">
        <v>253</v>
      </c>
      <c r="G146" s="206" t="s">
        <v>254</v>
      </c>
      <c r="H146" s="207">
        <v>2</v>
      </c>
      <c r="I146" s="208"/>
      <c r="J146" s="209">
        <f>ROUND(I146*H146,2)</f>
        <v>0</v>
      </c>
      <c r="K146" s="205" t="s">
        <v>152</v>
      </c>
      <c r="L146" s="43"/>
      <c r="M146" s="210" t="s">
        <v>19</v>
      </c>
      <c r="N146" s="211" t="s">
        <v>44</v>
      </c>
      <c r="O146" s="83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4" t="s">
        <v>135</v>
      </c>
      <c r="AT146" s="214" t="s">
        <v>130</v>
      </c>
      <c r="AU146" s="214" t="s">
        <v>83</v>
      </c>
      <c r="AY146" s="16" t="s">
        <v>127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6" t="s">
        <v>81</v>
      </c>
      <c r="BK146" s="215">
        <f>ROUND(I146*H146,2)</f>
        <v>0</v>
      </c>
      <c r="BL146" s="16" t="s">
        <v>135</v>
      </c>
      <c r="BM146" s="214" t="s">
        <v>360</v>
      </c>
    </row>
    <row r="147" s="2" customFormat="1">
      <c r="A147" s="37"/>
      <c r="B147" s="38"/>
      <c r="C147" s="39"/>
      <c r="D147" s="216" t="s">
        <v>137</v>
      </c>
      <c r="E147" s="39"/>
      <c r="F147" s="217" t="s">
        <v>256</v>
      </c>
      <c r="G147" s="39"/>
      <c r="H147" s="39"/>
      <c r="I147" s="218"/>
      <c r="J147" s="39"/>
      <c r="K147" s="39"/>
      <c r="L147" s="43"/>
      <c r="M147" s="219"/>
      <c r="N147" s="220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137</v>
      </c>
      <c r="AU147" s="16" t="s">
        <v>83</v>
      </c>
    </row>
    <row r="148" s="2" customFormat="1">
      <c r="A148" s="37"/>
      <c r="B148" s="38"/>
      <c r="C148" s="39"/>
      <c r="D148" s="231" t="s">
        <v>155</v>
      </c>
      <c r="E148" s="39"/>
      <c r="F148" s="232" t="s">
        <v>257</v>
      </c>
      <c r="G148" s="39"/>
      <c r="H148" s="39"/>
      <c r="I148" s="218"/>
      <c r="J148" s="39"/>
      <c r="K148" s="39"/>
      <c r="L148" s="43"/>
      <c r="M148" s="219"/>
      <c r="N148" s="220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155</v>
      </c>
      <c r="AU148" s="16" t="s">
        <v>83</v>
      </c>
    </row>
    <row r="149" s="2" customFormat="1" ht="16.5" customHeight="1">
      <c r="A149" s="37"/>
      <c r="B149" s="38"/>
      <c r="C149" s="203" t="s">
        <v>262</v>
      </c>
      <c r="D149" s="203" t="s">
        <v>130</v>
      </c>
      <c r="E149" s="204" t="s">
        <v>263</v>
      </c>
      <c r="F149" s="205" t="s">
        <v>264</v>
      </c>
      <c r="G149" s="206" t="s">
        <v>165</v>
      </c>
      <c r="H149" s="207">
        <v>1</v>
      </c>
      <c r="I149" s="208"/>
      <c r="J149" s="209">
        <f>ROUND(I149*H149,2)</f>
        <v>0</v>
      </c>
      <c r="K149" s="205" t="s">
        <v>152</v>
      </c>
      <c r="L149" s="43"/>
      <c r="M149" s="210" t="s">
        <v>19</v>
      </c>
      <c r="N149" s="211" t="s">
        <v>44</v>
      </c>
      <c r="O149" s="83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4" t="s">
        <v>135</v>
      </c>
      <c r="AT149" s="214" t="s">
        <v>130</v>
      </c>
      <c r="AU149" s="214" t="s">
        <v>83</v>
      </c>
      <c r="AY149" s="16" t="s">
        <v>127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81</v>
      </c>
      <c r="BK149" s="215">
        <f>ROUND(I149*H149,2)</f>
        <v>0</v>
      </c>
      <c r="BL149" s="16" t="s">
        <v>135</v>
      </c>
      <c r="BM149" s="214" t="s">
        <v>265</v>
      </c>
    </row>
    <row r="150" s="2" customFormat="1">
      <c r="A150" s="37"/>
      <c r="B150" s="38"/>
      <c r="C150" s="39"/>
      <c r="D150" s="216" t="s">
        <v>137</v>
      </c>
      <c r="E150" s="39"/>
      <c r="F150" s="217" t="s">
        <v>266</v>
      </c>
      <c r="G150" s="39"/>
      <c r="H150" s="39"/>
      <c r="I150" s="218"/>
      <c r="J150" s="39"/>
      <c r="K150" s="39"/>
      <c r="L150" s="43"/>
      <c r="M150" s="219"/>
      <c r="N150" s="220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137</v>
      </c>
      <c r="AU150" s="16" t="s">
        <v>83</v>
      </c>
    </row>
    <row r="151" s="2" customFormat="1">
      <c r="A151" s="37"/>
      <c r="B151" s="38"/>
      <c r="C151" s="39"/>
      <c r="D151" s="231" t="s">
        <v>155</v>
      </c>
      <c r="E151" s="39"/>
      <c r="F151" s="232" t="s">
        <v>267</v>
      </c>
      <c r="G151" s="39"/>
      <c r="H151" s="39"/>
      <c r="I151" s="218"/>
      <c r="J151" s="39"/>
      <c r="K151" s="39"/>
      <c r="L151" s="43"/>
      <c r="M151" s="219"/>
      <c r="N151" s="220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155</v>
      </c>
      <c r="AU151" s="16" t="s">
        <v>83</v>
      </c>
    </row>
    <row r="152" s="2" customFormat="1" ht="16.5" customHeight="1">
      <c r="A152" s="37"/>
      <c r="B152" s="38"/>
      <c r="C152" s="221" t="s">
        <v>268</v>
      </c>
      <c r="D152" s="221" t="s">
        <v>139</v>
      </c>
      <c r="E152" s="222" t="s">
        <v>269</v>
      </c>
      <c r="F152" s="223" t="s">
        <v>270</v>
      </c>
      <c r="G152" s="224" t="s">
        <v>165</v>
      </c>
      <c r="H152" s="225">
        <v>2</v>
      </c>
      <c r="I152" s="226"/>
      <c r="J152" s="227">
        <f>ROUND(I152*H152,2)</f>
        <v>0</v>
      </c>
      <c r="K152" s="223" t="s">
        <v>152</v>
      </c>
      <c r="L152" s="228"/>
      <c r="M152" s="229" t="s">
        <v>19</v>
      </c>
      <c r="N152" s="230" t="s">
        <v>44</v>
      </c>
      <c r="O152" s="83"/>
      <c r="P152" s="212">
        <f>O152*H152</f>
        <v>0</v>
      </c>
      <c r="Q152" s="212">
        <v>0.00020000000000000001</v>
      </c>
      <c r="R152" s="212">
        <f>Q152*H152</f>
        <v>0.00040000000000000002</v>
      </c>
      <c r="S152" s="212">
        <v>0</v>
      </c>
      <c r="T152" s="21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4" t="s">
        <v>142</v>
      </c>
      <c r="AT152" s="214" t="s">
        <v>139</v>
      </c>
      <c r="AU152" s="214" t="s">
        <v>83</v>
      </c>
      <c r="AY152" s="16" t="s">
        <v>127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6" t="s">
        <v>81</v>
      </c>
      <c r="BK152" s="215">
        <f>ROUND(I152*H152,2)</f>
        <v>0</v>
      </c>
      <c r="BL152" s="16" t="s">
        <v>135</v>
      </c>
      <c r="BM152" s="214" t="s">
        <v>271</v>
      </c>
    </row>
    <row r="153" s="2" customFormat="1">
      <c r="A153" s="37"/>
      <c r="B153" s="38"/>
      <c r="C153" s="39"/>
      <c r="D153" s="216" t="s">
        <v>137</v>
      </c>
      <c r="E153" s="39"/>
      <c r="F153" s="217" t="s">
        <v>270</v>
      </c>
      <c r="G153" s="39"/>
      <c r="H153" s="39"/>
      <c r="I153" s="218"/>
      <c r="J153" s="39"/>
      <c r="K153" s="39"/>
      <c r="L153" s="43"/>
      <c r="M153" s="219"/>
      <c r="N153" s="220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137</v>
      </c>
      <c r="AU153" s="16" t="s">
        <v>83</v>
      </c>
    </row>
    <row r="154" s="13" customFormat="1">
      <c r="A154" s="13"/>
      <c r="B154" s="233"/>
      <c r="C154" s="234"/>
      <c r="D154" s="216" t="s">
        <v>160</v>
      </c>
      <c r="E154" s="234"/>
      <c r="F154" s="235" t="s">
        <v>272</v>
      </c>
      <c r="G154" s="234"/>
      <c r="H154" s="236">
        <v>2</v>
      </c>
      <c r="I154" s="237"/>
      <c r="J154" s="234"/>
      <c r="K154" s="234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160</v>
      </c>
      <c r="AU154" s="242" t="s">
        <v>83</v>
      </c>
      <c r="AV154" s="13" t="s">
        <v>83</v>
      </c>
      <c r="AW154" s="13" t="s">
        <v>4</v>
      </c>
      <c r="AX154" s="13" t="s">
        <v>81</v>
      </c>
      <c r="AY154" s="242" t="s">
        <v>127</v>
      </c>
    </row>
    <row r="155" s="2" customFormat="1" ht="16.5" customHeight="1">
      <c r="A155" s="37"/>
      <c r="B155" s="38"/>
      <c r="C155" s="203" t="s">
        <v>273</v>
      </c>
      <c r="D155" s="203" t="s">
        <v>130</v>
      </c>
      <c r="E155" s="204" t="s">
        <v>274</v>
      </c>
      <c r="F155" s="205" t="s">
        <v>275</v>
      </c>
      <c r="G155" s="206" t="s">
        <v>216</v>
      </c>
      <c r="H155" s="207">
        <v>0.043999999999999997</v>
      </c>
      <c r="I155" s="208"/>
      <c r="J155" s="209">
        <f>ROUND(I155*H155,2)</f>
        <v>0</v>
      </c>
      <c r="K155" s="205" t="s">
        <v>134</v>
      </c>
      <c r="L155" s="43"/>
      <c r="M155" s="210" t="s">
        <v>19</v>
      </c>
      <c r="N155" s="211" t="s">
        <v>44</v>
      </c>
      <c r="O155" s="83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4" t="s">
        <v>135</v>
      </c>
      <c r="AT155" s="214" t="s">
        <v>130</v>
      </c>
      <c r="AU155" s="214" t="s">
        <v>83</v>
      </c>
      <c r="AY155" s="16" t="s">
        <v>127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81</v>
      </c>
      <c r="BK155" s="215">
        <f>ROUND(I155*H155,2)</f>
        <v>0</v>
      </c>
      <c r="BL155" s="16" t="s">
        <v>135</v>
      </c>
      <c r="BM155" s="214" t="s">
        <v>276</v>
      </c>
    </row>
    <row r="156" s="2" customFormat="1">
      <c r="A156" s="37"/>
      <c r="B156" s="38"/>
      <c r="C156" s="39"/>
      <c r="D156" s="216" t="s">
        <v>137</v>
      </c>
      <c r="E156" s="39"/>
      <c r="F156" s="217" t="s">
        <v>277</v>
      </c>
      <c r="G156" s="39"/>
      <c r="H156" s="39"/>
      <c r="I156" s="218"/>
      <c r="J156" s="39"/>
      <c r="K156" s="39"/>
      <c r="L156" s="43"/>
      <c r="M156" s="219"/>
      <c r="N156" s="220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137</v>
      </c>
      <c r="AU156" s="16" t="s">
        <v>83</v>
      </c>
    </row>
    <row r="157" s="12" customFormat="1" ht="25.92" customHeight="1">
      <c r="A157" s="12"/>
      <c r="B157" s="187"/>
      <c r="C157" s="188"/>
      <c r="D157" s="189" t="s">
        <v>72</v>
      </c>
      <c r="E157" s="190" t="s">
        <v>139</v>
      </c>
      <c r="F157" s="190" t="s">
        <v>313</v>
      </c>
      <c r="G157" s="188"/>
      <c r="H157" s="188"/>
      <c r="I157" s="191"/>
      <c r="J157" s="192">
        <f>BK157</f>
        <v>0</v>
      </c>
      <c r="K157" s="188"/>
      <c r="L157" s="193"/>
      <c r="M157" s="194"/>
      <c r="N157" s="195"/>
      <c r="O157" s="195"/>
      <c r="P157" s="196">
        <f>P158</f>
        <v>0</v>
      </c>
      <c r="Q157" s="195"/>
      <c r="R157" s="196">
        <f>R158</f>
        <v>0</v>
      </c>
      <c r="S157" s="195"/>
      <c r="T157" s="197">
        <f>T158</f>
        <v>0.042000000000000003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98" t="s">
        <v>144</v>
      </c>
      <c r="AT157" s="199" t="s">
        <v>72</v>
      </c>
      <c r="AU157" s="199" t="s">
        <v>73</v>
      </c>
      <c r="AY157" s="198" t="s">
        <v>127</v>
      </c>
      <c r="BK157" s="200">
        <f>BK158</f>
        <v>0</v>
      </c>
    </row>
    <row r="158" s="12" customFormat="1" ht="22.8" customHeight="1">
      <c r="A158" s="12"/>
      <c r="B158" s="187"/>
      <c r="C158" s="188"/>
      <c r="D158" s="189" t="s">
        <v>72</v>
      </c>
      <c r="E158" s="201" t="s">
        <v>314</v>
      </c>
      <c r="F158" s="201" t="s">
        <v>315</v>
      </c>
      <c r="G158" s="188"/>
      <c r="H158" s="188"/>
      <c r="I158" s="191"/>
      <c r="J158" s="202">
        <f>BK158</f>
        <v>0</v>
      </c>
      <c r="K158" s="188"/>
      <c r="L158" s="193"/>
      <c r="M158" s="194"/>
      <c r="N158" s="195"/>
      <c r="O158" s="195"/>
      <c r="P158" s="196">
        <f>SUM(P159:P167)</f>
        <v>0</v>
      </c>
      <c r="Q158" s="195"/>
      <c r="R158" s="196">
        <f>SUM(R159:R167)</f>
        <v>0</v>
      </c>
      <c r="S158" s="195"/>
      <c r="T158" s="197">
        <f>SUM(T159:T167)</f>
        <v>0.042000000000000003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98" t="s">
        <v>144</v>
      </c>
      <c r="AT158" s="199" t="s">
        <v>72</v>
      </c>
      <c r="AU158" s="199" t="s">
        <v>81</v>
      </c>
      <c r="AY158" s="198" t="s">
        <v>127</v>
      </c>
      <c r="BK158" s="200">
        <f>SUM(BK159:BK167)</f>
        <v>0</v>
      </c>
    </row>
    <row r="159" s="2" customFormat="1" ht="16.5" customHeight="1">
      <c r="A159" s="37"/>
      <c r="B159" s="38"/>
      <c r="C159" s="203" t="s">
        <v>307</v>
      </c>
      <c r="D159" s="203" t="s">
        <v>130</v>
      </c>
      <c r="E159" s="204" t="s">
        <v>317</v>
      </c>
      <c r="F159" s="205" t="s">
        <v>318</v>
      </c>
      <c r="G159" s="206" t="s">
        <v>165</v>
      </c>
      <c r="H159" s="207">
        <v>2</v>
      </c>
      <c r="I159" s="208"/>
      <c r="J159" s="209">
        <f>ROUND(I159*H159,2)</f>
        <v>0</v>
      </c>
      <c r="K159" s="205" t="s">
        <v>152</v>
      </c>
      <c r="L159" s="43"/>
      <c r="M159" s="210" t="s">
        <v>19</v>
      </c>
      <c r="N159" s="211" t="s">
        <v>44</v>
      </c>
      <c r="O159" s="83"/>
      <c r="P159" s="212">
        <f>O159*H159</f>
        <v>0</v>
      </c>
      <c r="Q159" s="212">
        <v>0</v>
      </c>
      <c r="R159" s="212">
        <f>Q159*H159</f>
        <v>0</v>
      </c>
      <c r="S159" s="212">
        <v>0.021000000000000001</v>
      </c>
      <c r="T159" s="213">
        <f>S159*H159</f>
        <v>0.042000000000000003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4" t="s">
        <v>319</v>
      </c>
      <c r="AT159" s="214" t="s">
        <v>130</v>
      </c>
      <c r="AU159" s="214" t="s">
        <v>83</v>
      </c>
      <c r="AY159" s="16" t="s">
        <v>127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6" t="s">
        <v>81</v>
      </c>
      <c r="BK159" s="215">
        <f>ROUND(I159*H159,2)</f>
        <v>0</v>
      </c>
      <c r="BL159" s="16" t="s">
        <v>319</v>
      </c>
      <c r="BM159" s="214" t="s">
        <v>361</v>
      </c>
    </row>
    <row r="160" s="2" customFormat="1">
      <c r="A160" s="37"/>
      <c r="B160" s="38"/>
      <c r="C160" s="39"/>
      <c r="D160" s="216" t="s">
        <v>137</v>
      </c>
      <c r="E160" s="39"/>
      <c r="F160" s="217" t="s">
        <v>321</v>
      </c>
      <c r="G160" s="39"/>
      <c r="H160" s="39"/>
      <c r="I160" s="218"/>
      <c r="J160" s="39"/>
      <c r="K160" s="39"/>
      <c r="L160" s="43"/>
      <c r="M160" s="219"/>
      <c r="N160" s="220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137</v>
      </c>
      <c r="AU160" s="16" t="s">
        <v>83</v>
      </c>
    </row>
    <row r="161" s="2" customFormat="1">
      <c r="A161" s="37"/>
      <c r="B161" s="38"/>
      <c r="C161" s="39"/>
      <c r="D161" s="231" t="s">
        <v>155</v>
      </c>
      <c r="E161" s="39"/>
      <c r="F161" s="232" t="s">
        <v>322</v>
      </c>
      <c r="G161" s="39"/>
      <c r="H161" s="39"/>
      <c r="I161" s="218"/>
      <c r="J161" s="39"/>
      <c r="K161" s="39"/>
      <c r="L161" s="43"/>
      <c r="M161" s="219"/>
      <c r="N161" s="220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155</v>
      </c>
      <c r="AU161" s="16" t="s">
        <v>83</v>
      </c>
    </row>
    <row r="162" s="2" customFormat="1" ht="16.5" customHeight="1">
      <c r="A162" s="37"/>
      <c r="B162" s="38"/>
      <c r="C162" s="203" t="s">
        <v>374</v>
      </c>
      <c r="D162" s="203" t="s">
        <v>130</v>
      </c>
      <c r="E162" s="204" t="s">
        <v>324</v>
      </c>
      <c r="F162" s="205" t="s">
        <v>325</v>
      </c>
      <c r="G162" s="206" t="s">
        <v>216</v>
      </c>
      <c r="H162" s="207">
        <v>0.042000000000000003</v>
      </c>
      <c r="I162" s="208"/>
      <c r="J162" s="209">
        <f>ROUND(I162*H162,2)</f>
        <v>0</v>
      </c>
      <c r="K162" s="205" t="s">
        <v>152</v>
      </c>
      <c r="L162" s="43"/>
      <c r="M162" s="210" t="s">
        <v>19</v>
      </c>
      <c r="N162" s="211" t="s">
        <v>44</v>
      </c>
      <c r="O162" s="83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4" t="s">
        <v>319</v>
      </c>
      <c r="AT162" s="214" t="s">
        <v>130</v>
      </c>
      <c r="AU162" s="214" t="s">
        <v>83</v>
      </c>
      <c r="AY162" s="16" t="s">
        <v>127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6" t="s">
        <v>81</v>
      </c>
      <c r="BK162" s="215">
        <f>ROUND(I162*H162,2)</f>
        <v>0</v>
      </c>
      <c r="BL162" s="16" t="s">
        <v>319</v>
      </c>
      <c r="BM162" s="214" t="s">
        <v>375</v>
      </c>
    </row>
    <row r="163" s="2" customFormat="1">
      <c r="A163" s="37"/>
      <c r="B163" s="38"/>
      <c r="C163" s="39"/>
      <c r="D163" s="216" t="s">
        <v>137</v>
      </c>
      <c r="E163" s="39"/>
      <c r="F163" s="217" t="s">
        <v>327</v>
      </c>
      <c r="G163" s="39"/>
      <c r="H163" s="39"/>
      <c r="I163" s="218"/>
      <c r="J163" s="39"/>
      <c r="K163" s="39"/>
      <c r="L163" s="43"/>
      <c r="M163" s="219"/>
      <c r="N163" s="220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137</v>
      </c>
      <c r="AU163" s="16" t="s">
        <v>83</v>
      </c>
    </row>
    <row r="164" s="2" customFormat="1">
      <c r="A164" s="37"/>
      <c r="B164" s="38"/>
      <c r="C164" s="39"/>
      <c r="D164" s="231" t="s">
        <v>155</v>
      </c>
      <c r="E164" s="39"/>
      <c r="F164" s="232" t="s">
        <v>328</v>
      </c>
      <c r="G164" s="39"/>
      <c r="H164" s="39"/>
      <c r="I164" s="218"/>
      <c r="J164" s="39"/>
      <c r="K164" s="39"/>
      <c r="L164" s="43"/>
      <c r="M164" s="219"/>
      <c r="N164" s="220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155</v>
      </c>
      <c r="AU164" s="16" t="s">
        <v>83</v>
      </c>
    </row>
    <row r="165" s="2" customFormat="1" ht="24.15" customHeight="1">
      <c r="A165" s="37"/>
      <c r="B165" s="38"/>
      <c r="C165" s="203" t="s">
        <v>376</v>
      </c>
      <c r="D165" s="203" t="s">
        <v>130</v>
      </c>
      <c r="E165" s="204" t="s">
        <v>330</v>
      </c>
      <c r="F165" s="205" t="s">
        <v>331</v>
      </c>
      <c r="G165" s="206" t="s">
        <v>216</v>
      </c>
      <c r="H165" s="207">
        <v>0.042000000000000003</v>
      </c>
      <c r="I165" s="208"/>
      <c r="J165" s="209">
        <f>ROUND(I165*H165,2)</f>
        <v>0</v>
      </c>
      <c r="K165" s="205" t="s">
        <v>152</v>
      </c>
      <c r="L165" s="43"/>
      <c r="M165" s="210" t="s">
        <v>19</v>
      </c>
      <c r="N165" s="211" t="s">
        <v>44</v>
      </c>
      <c r="O165" s="83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4" t="s">
        <v>319</v>
      </c>
      <c r="AT165" s="214" t="s">
        <v>130</v>
      </c>
      <c r="AU165" s="214" t="s">
        <v>83</v>
      </c>
      <c r="AY165" s="16" t="s">
        <v>127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6" t="s">
        <v>81</v>
      </c>
      <c r="BK165" s="215">
        <f>ROUND(I165*H165,2)</f>
        <v>0</v>
      </c>
      <c r="BL165" s="16" t="s">
        <v>319</v>
      </c>
      <c r="BM165" s="214" t="s">
        <v>377</v>
      </c>
    </row>
    <row r="166" s="2" customFormat="1">
      <c r="A166" s="37"/>
      <c r="B166" s="38"/>
      <c r="C166" s="39"/>
      <c r="D166" s="216" t="s">
        <v>137</v>
      </c>
      <c r="E166" s="39"/>
      <c r="F166" s="217" t="s">
        <v>333</v>
      </c>
      <c r="G166" s="39"/>
      <c r="H166" s="39"/>
      <c r="I166" s="218"/>
      <c r="J166" s="39"/>
      <c r="K166" s="39"/>
      <c r="L166" s="43"/>
      <c r="M166" s="219"/>
      <c r="N166" s="220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137</v>
      </c>
      <c r="AU166" s="16" t="s">
        <v>83</v>
      </c>
    </row>
    <row r="167" s="2" customFormat="1">
      <c r="A167" s="37"/>
      <c r="B167" s="38"/>
      <c r="C167" s="39"/>
      <c r="D167" s="231" t="s">
        <v>155</v>
      </c>
      <c r="E167" s="39"/>
      <c r="F167" s="232" t="s">
        <v>334</v>
      </c>
      <c r="G167" s="39"/>
      <c r="H167" s="39"/>
      <c r="I167" s="218"/>
      <c r="J167" s="39"/>
      <c r="K167" s="39"/>
      <c r="L167" s="43"/>
      <c r="M167" s="219"/>
      <c r="N167" s="220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155</v>
      </c>
      <c r="AU167" s="16" t="s">
        <v>83</v>
      </c>
    </row>
    <row r="168" s="12" customFormat="1" ht="25.92" customHeight="1">
      <c r="A168" s="12"/>
      <c r="B168" s="187"/>
      <c r="C168" s="188"/>
      <c r="D168" s="189" t="s">
        <v>72</v>
      </c>
      <c r="E168" s="190" t="s">
        <v>278</v>
      </c>
      <c r="F168" s="190" t="s">
        <v>279</v>
      </c>
      <c r="G168" s="188"/>
      <c r="H168" s="188"/>
      <c r="I168" s="191"/>
      <c r="J168" s="192">
        <f>BK168</f>
        <v>0</v>
      </c>
      <c r="K168" s="188"/>
      <c r="L168" s="193"/>
      <c r="M168" s="194"/>
      <c r="N168" s="195"/>
      <c r="O168" s="195"/>
      <c r="P168" s="196">
        <f>P169</f>
        <v>0</v>
      </c>
      <c r="Q168" s="195"/>
      <c r="R168" s="196">
        <f>R169</f>
        <v>0</v>
      </c>
      <c r="S168" s="195"/>
      <c r="T168" s="197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98" t="s">
        <v>280</v>
      </c>
      <c r="AT168" s="199" t="s">
        <v>72</v>
      </c>
      <c r="AU168" s="199" t="s">
        <v>73</v>
      </c>
      <c r="AY168" s="198" t="s">
        <v>127</v>
      </c>
      <c r="BK168" s="200">
        <f>BK169</f>
        <v>0</v>
      </c>
    </row>
    <row r="169" s="12" customFormat="1" ht="22.8" customHeight="1">
      <c r="A169" s="12"/>
      <c r="B169" s="187"/>
      <c r="C169" s="188"/>
      <c r="D169" s="189" t="s">
        <v>72</v>
      </c>
      <c r="E169" s="201" t="s">
        <v>281</v>
      </c>
      <c r="F169" s="201" t="s">
        <v>282</v>
      </c>
      <c r="G169" s="188"/>
      <c r="H169" s="188"/>
      <c r="I169" s="191"/>
      <c r="J169" s="202">
        <f>BK169</f>
        <v>0</v>
      </c>
      <c r="K169" s="188"/>
      <c r="L169" s="193"/>
      <c r="M169" s="194"/>
      <c r="N169" s="195"/>
      <c r="O169" s="195"/>
      <c r="P169" s="196">
        <f>SUM(P170:P172)</f>
        <v>0</v>
      </c>
      <c r="Q169" s="195"/>
      <c r="R169" s="196">
        <f>SUM(R170:R172)</f>
        <v>0</v>
      </c>
      <c r="S169" s="195"/>
      <c r="T169" s="197">
        <f>SUM(T170:T172)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98" t="s">
        <v>280</v>
      </c>
      <c r="AT169" s="199" t="s">
        <v>72</v>
      </c>
      <c r="AU169" s="199" t="s">
        <v>81</v>
      </c>
      <c r="AY169" s="198" t="s">
        <v>127</v>
      </c>
      <c r="BK169" s="200">
        <f>SUM(BK170:BK172)</f>
        <v>0</v>
      </c>
    </row>
    <row r="170" s="2" customFormat="1" ht="16.5" customHeight="1">
      <c r="A170" s="37"/>
      <c r="B170" s="38"/>
      <c r="C170" s="203" t="s">
        <v>142</v>
      </c>
      <c r="D170" s="203" t="s">
        <v>130</v>
      </c>
      <c r="E170" s="204" t="s">
        <v>283</v>
      </c>
      <c r="F170" s="205" t="s">
        <v>284</v>
      </c>
      <c r="G170" s="206" t="s">
        <v>285</v>
      </c>
      <c r="H170" s="207">
        <v>1</v>
      </c>
      <c r="I170" s="208"/>
      <c r="J170" s="209">
        <f>ROUND(I170*H170,2)</f>
        <v>0</v>
      </c>
      <c r="K170" s="205" t="s">
        <v>152</v>
      </c>
      <c r="L170" s="43"/>
      <c r="M170" s="210" t="s">
        <v>19</v>
      </c>
      <c r="N170" s="211" t="s">
        <v>44</v>
      </c>
      <c r="O170" s="83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4" t="s">
        <v>286</v>
      </c>
      <c r="AT170" s="214" t="s">
        <v>130</v>
      </c>
      <c r="AU170" s="214" t="s">
        <v>83</v>
      </c>
      <c r="AY170" s="16" t="s">
        <v>127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6" t="s">
        <v>81</v>
      </c>
      <c r="BK170" s="215">
        <f>ROUND(I170*H170,2)</f>
        <v>0</v>
      </c>
      <c r="BL170" s="16" t="s">
        <v>286</v>
      </c>
      <c r="BM170" s="214" t="s">
        <v>287</v>
      </c>
    </row>
    <row r="171" s="2" customFormat="1">
      <c r="A171" s="37"/>
      <c r="B171" s="38"/>
      <c r="C171" s="39"/>
      <c r="D171" s="216" t="s">
        <v>137</v>
      </c>
      <c r="E171" s="39"/>
      <c r="F171" s="217" t="s">
        <v>284</v>
      </c>
      <c r="G171" s="39"/>
      <c r="H171" s="39"/>
      <c r="I171" s="218"/>
      <c r="J171" s="39"/>
      <c r="K171" s="39"/>
      <c r="L171" s="43"/>
      <c r="M171" s="219"/>
      <c r="N171" s="220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137</v>
      </c>
      <c r="AU171" s="16" t="s">
        <v>83</v>
      </c>
    </row>
    <row r="172" s="2" customFormat="1">
      <c r="A172" s="37"/>
      <c r="B172" s="38"/>
      <c r="C172" s="39"/>
      <c r="D172" s="231" t="s">
        <v>155</v>
      </c>
      <c r="E172" s="39"/>
      <c r="F172" s="232" t="s">
        <v>288</v>
      </c>
      <c r="G172" s="39"/>
      <c r="H172" s="39"/>
      <c r="I172" s="218"/>
      <c r="J172" s="39"/>
      <c r="K172" s="39"/>
      <c r="L172" s="43"/>
      <c r="M172" s="244"/>
      <c r="N172" s="245"/>
      <c r="O172" s="246"/>
      <c r="P172" s="246"/>
      <c r="Q172" s="246"/>
      <c r="R172" s="246"/>
      <c r="S172" s="246"/>
      <c r="T172" s="24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155</v>
      </c>
      <c r="AU172" s="16" t="s">
        <v>83</v>
      </c>
    </row>
    <row r="173" s="2" customFormat="1" ht="6.96" customHeight="1">
      <c r="A173" s="37"/>
      <c r="B173" s="58"/>
      <c r="C173" s="59"/>
      <c r="D173" s="59"/>
      <c r="E173" s="59"/>
      <c r="F173" s="59"/>
      <c r="G173" s="59"/>
      <c r="H173" s="59"/>
      <c r="I173" s="59"/>
      <c r="J173" s="59"/>
      <c r="K173" s="59"/>
      <c r="L173" s="43"/>
      <c r="M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</row>
  </sheetData>
  <sheetProtection sheet="1" autoFilter="0" formatColumns="0" formatRows="0" objects="1" scenarios="1" spinCount="100000" saltValue="ElPljwZApy8hxyTIFFyr8fJnJ423cOTkdGyYC8tcUDKwVHgiPDDpPSingFsOmbrfUrKqK/x56NS/IzaWFuy7Kw==" hashValue="KILmyJIz2mCZuEAE8I9QXFZVonmVZ6QAJftj2ek5q8CqMTVAC6NZortEg+YIOrt+y0EKlZpYR9iSbQOq1QUfxQ==" algorithmName="SHA-512" password="CC35"/>
  <autoFilter ref="C85:K172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2_01/741110051"/>
    <hyperlink ref="F102" r:id="rId2" display="https://podminky.urs.cz/item/CS_URS_2022_01/741122016"/>
    <hyperlink ref="F108" r:id="rId3" display="https://podminky.urs.cz/item/CS_URS_2022_01/741130001"/>
    <hyperlink ref="F111" r:id="rId4" display="https://podminky.urs.cz/item/CS_URS_2022_01/741210001"/>
    <hyperlink ref="F124" r:id="rId5" display="https://podminky.urs.cz/item/CS_URS_2022_01/741331033"/>
    <hyperlink ref="F142" r:id="rId6" display="https://podminky.urs.cz/item/CS_URS_2022_01/751791122"/>
    <hyperlink ref="F148" r:id="rId7" display="https://podminky.urs.cz/item/CS_URS_2022_01/751791301"/>
    <hyperlink ref="F151" r:id="rId8" display="https://podminky.urs.cz/item/CS_URS_2022_01/751792004"/>
    <hyperlink ref="F161" r:id="rId9" display="https://podminky.urs.cz/item/CS_URS_2022_01/468081315"/>
    <hyperlink ref="F164" r:id="rId10" display="https://podminky.urs.cz/item/CS_URS_2022_01/469972111"/>
    <hyperlink ref="F167" r:id="rId11" display="https://podminky.urs.cz/item/CS_URS_2022_01/469973114"/>
    <hyperlink ref="F172" r:id="rId12" display="https://podminky.urs.cz/item/CS_URS_2022_01/06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83</v>
      </c>
    </row>
    <row r="4" s="1" customFormat="1" ht="24.96" customHeight="1">
      <c r="B4" s="19"/>
      <c r="D4" s="129" t="s">
        <v>99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Obvod OŘ ÚL, PO/DK, lokální klim. v DK - akce BOZP 2022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100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378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379</v>
      </c>
      <c r="G12" s="37"/>
      <c r="H12" s="37"/>
      <c r="I12" s="131" t="s">
        <v>23</v>
      </c>
      <c r="J12" s="136" t="str">
        <f>'Rekapitulace stavby'!AN8</f>
        <v>5. 5. 2022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35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27</v>
      </c>
      <c r="F24" s="37"/>
      <c r="G24" s="37"/>
      <c r="H24" s="37"/>
      <c r="I24" s="131" t="s">
        <v>28</v>
      </c>
      <c r="J24" s="135" t="s">
        <v>36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37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39</v>
      </c>
      <c r="E30" s="37"/>
      <c r="F30" s="37"/>
      <c r="G30" s="37"/>
      <c r="H30" s="37"/>
      <c r="I30" s="37"/>
      <c r="J30" s="143">
        <f>ROUND(J87,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41</v>
      </c>
      <c r="G32" s="37"/>
      <c r="H32" s="37"/>
      <c r="I32" s="144" t="s">
        <v>40</v>
      </c>
      <c r="J32" s="144" t="s">
        <v>42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43</v>
      </c>
      <c r="E33" s="131" t="s">
        <v>44</v>
      </c>
      <c r="F33" s="146">
        <f>ROUND((SUM(BE87:BE187)),  2)</f>
        <v>0</v>
      </c>
      <c r="G33" s="37"/>
      <c r="H33" s="37"/>
      <c r="I33" s="147">
        <v>0.20999999999999999</v>
      </c>
      <c r="J33" s="146">
        <f>ROUND(((SUM(BE87:BE187))*I33),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45</v>
      </c>
      <c r="F34" s="146">
        <f>ROUND((SUM(BF87:BF187)),  2)</f>
        <v>0</v>
      </c>
      <c r="G34" s="37"/>
      <c r="H34" s="37"/>
      <c r="I34" s="147">
        <v>0.14999999999999999</v>
      </c>
      <c r="J34" s="146">
        <f>ROUND(((SUM(BF87:BF187))*I34),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46</v>
      </c>
      <c r="F35" s="146">
        <f>ROUND((SUM(BG87:BG187)),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47</v>
      </c>
      <c r="F36" s="146">
        <f>ROUND((SUM(BH87:BH187)),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48</v>
      </c>
      <c r="F37" s="146">
        <f>ROUND((SUM(BI87:BI187)),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49</v>
      </c>
      <c r="E39" s="150"/>
      <c r="F39" s="150"/>
      <c r="G39" s="151" t="s">
        <v>50</v>
      </c>
      <c r="H39" s="152" t="s">
        <v>51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103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Obvod OŘ ÚL, PO/DK, lokální klim. v DK - akce BOZP 2022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SO-05 - Rumburk - dopravní kancelář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Rumburk</v>
      </c>
      <c r="G52" s="39"/>
      <c r="H52" s="39"/>
      <c r="I52" s="31" t="s">
        <v>23</v>
      </c>
      <c r="J52" s="71" t="str">
        <f>IF(J12="","",J12)</f>
        <v>5. 5. 2022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104</v>
      </c>
      <c r="D57" s="161"/>
      <c r="E57" s="161"/>
      <c r="F57" s="161"/>
      <c r="G57" s="161"/>
      <c r="H57" s="161"/>
      <c r="I57" s="161"/>
      <c r="J57" s="162" t="s">
        <v>105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71</v>
      </c>
      <c r="D59" s="39"/>
      <c r="E59" s="39"/>
      <c r="F59" s="39"/>
      <c r="G59" s="39"/>
      <c r="H59" s="39"/>
      <c r="I59" s="39"/>
      <c r="J59" s="101">
        <f>J87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106</v>
      </c>
    </row>
    <row r="60" s="9" customFormat="1" ht="24.96" customHeight="1">
      <c r="A60" s="9"/>
      <c r="B60" s="164"/>
      <c r="C60" s="165"/>
      <c r="D60" s="166" t="s">
        <v>107</v>
      </c>
      <c r="E60" s="167"/>
      <c r="F60" s="167"/>
      <c r="G60" s="167"/>
      <c r="H60" s="167"/>
      <c r="I60" s="167"/>
      <c r="J60" s="168">
        <f>J88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380</v>
      </c>
      <c r="E61" s="173"/>
      <c r="F61" s="173"/>
      <c r="G61" s="173"/>
      <c r="H61" s="173"/>
      <c r="I61" s="173"/>
      <c r="J61" s="174">
        <f>J89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108</v>
      </c>
      <c r="E62" s="173"/>
      <c r="F62" s="173"/>
      <c r="G62" s="173"/>
      <c r="H62" s="173"/>
      <c r="I62" s="173"/>
      <c r="J62" s="174">
        <f>J93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109</v>
      </c>
      <c r="E63" s="173"/>
      <c r="F63" s="173"/>
      <c r="G63" s="173"/>
      <c r="H63" s="173"/>
      <c r="I63" s="173"/>
      <c r="J63" s="174">
        <f>J132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4"/>
      <c r="C64" s="165"/>
      <c r="D64" s="166" t="s">
        <v>291</v>
      </c>
      <c r="E64" s="167"/>
      <c r="F64" s="167"/>
      <c r="G64" s="167"/>
      <c r="H64" s="167"/>
      <c r="I64" s="167"/>
      <c r="J64" s="168">
        <f>J172</f>
        <v>0</v>
      </c>
      <c r="K64" s="165"/>
      <c r="L64" s="16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0"/>
      <c r="C65" s="171"/>
      <c r="D65" s="172" t="s">
        <v>292</v>
      </c>
      <c r="E65" s="173"/>
      <c r="F65" s="173"/>
      <c r="G65" s="173"/>
      <c r="H65" s="173"/>
      <c r="I65" s="173"/>
      <c r="J65" s="174">
        <f>J173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4"/>
      <c r="C66" s="165"/>
      <c r="D66" s="166" t="s">
        <v>110</v>
      </c>
      <c r="E66" s="167"/>
      <c r="F66" s="167"/>
      <c r="G66" s="167"/>
      <c r="H66" s="167"/>
      <c r="I66" s="167"/>
      <c r="J66" s="168">
        <f>J183</f>
        <v>0</v>
      </c>
      <c r="K66" s="165"/>
      <c r="L66" s="16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0"/>
      <c r="C67" s="171"/>
      <c r="D67" s="172" t="s">
        <v>111</v>
      </c>
      <c r="E67" s="173"/>
      <c r="F67" s="173"/>
      <c r="G67" s="173"/>
      <c r="H67" s="173"/>
      <c r="I67" s="173"/>
      <c r="J67" s="174">
        <f>J184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112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59" t="str">
        <f>E7</f>
        <v>Obvod OŘ ÚL, PO/DK, lokální klim. v DK - akce BOZP 2022</v>
      </c>
      <c r="F77" s="31"/>
      <c r="G77" s="31"/>
      <c r="H77" s="31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100</v>
      </c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68" t="str">
        <f>E9</f>
        <v>SO-05 - Rumburk - dopravní kancelář</v>
      </c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21</v>
      </c>
      <c r="D81" s="39"/>
      <c r="E81" s="39"/>
      <c r="F81" s="26" t="str">
        <f>F12</f>
        <v>Rumburk</v>
      </c>
      <c r="G81" s="39"/>
      <c r="H81" s="39"/>
      <c r="I81" s="31" t="s">
        <v>23</v>
      </c>
      <c r="J81" s="71" t="str">
        <f>IF(J12="","",J12)</f>
        <v>5. 5. 2022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25</v>
      </c>
      <c r="D83" s="39"/>
      <c r="E83" s="39"/>
      <c r="F83" s="26" t="str">
        <f>E15</f>
        <v>Správa železnic, státní organizace</v>
      </c>
      <c r="G83" s="39"/>
      <c r="H83" s="39"/>
      <c r="I83" s="31" t="s">
        <v>31</v>
      </c>
      <c r="J83" s="35" t="str">
        <f>E21</f>
        <v xml:space="preserve"> 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25.65" customHeight="1">
      <c r="A84" s="37"/>
      <c r="B84" s="38"/>
      <c r="C84" s="31" t="s">
        <v>29</v>
      </c>
      <c r="D84" s="39"/>
      <c r="E84" s="39"/>
      <c r="F84" s="26" t="str">
        <f>IF(E18="","",E18)</f>
        <v>Vyplň údaj</v>
      </c>
      <c r="G84" s="39"/>
      <c r="H84" s="39"/>
      <c r="I84" s="31" t="s">
        <v>34</v>
      </c>
      <c r="J84" s="35" t="str">
        <f>E24</f>
        <v>Správa železnic, státní organizace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0.32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1" customFormat="1" ht="29.28" customHeight="1">
      <c r="A86" s="176"/>
      <c r="B86" s="177"/>
      <c r="C86" s="178" t="s">
        <v>113</v>
      </c>
      <c r="D86" s="179" t="s">
        <v>58</v>
      </c>
      <c r="E86" s="179" t="s">
        <v>54</v>
      </c>
      <c r="F86" s="179" t="s">
        <v>55</v>
      </c>
      <c r="G86" s="179" t="s">
        <v>114</v>
      </c>
      <c r="H86" s="179" t="s">
        <v>115</v>
      </c>
      <c r="I86" s="179" t="s">
        <v>116</v>
      </c>
      <c r="J86" s="179" t="s">
        <v>105</v>
      </c>
      <c r="K86" s="180" t="s">
        <v>117</v>
      </c>
      <c r="L86" s="181"/>
      <c r="M86" s="91" t="s">
        <v>19</v>
      </c>
      <c r="N86" s="92" t="s">
        <v>43</v>
      </c>
      <c r="O86" s="92" t="s">
        <v>118</v>
      </c>
      <c r="P86" s="92" t="s">
        <v>119</v>
      </c>
      <c r="Q86" s="92" t="s">
        <v>120</v>
      </c>
      <c r="R86" s="92" t="s">
        <v>121</v>
      </c>
      <c r="S86" s="92" t="s">
        <v>122</v>
      </c>
      <c r="T86" s="93" t="s">
        <v>123</v>
      </c>
      <c r="U86" s="176"/>
      <c r="V86" s="176"/>
      <c r="W86" s="176"/>
      <c r="X86" s="176"/>
      <c r="Y86" s="176"/>
      <c r="Z86" s="176"/>
      <c r="AA86" s="176"/>
      <c r="AB86" s="176"/>
      <c r="AC86" s="176"/>
      <c r="AD86" s="176"/>
      <c r="AE86" s="176"/>
    </row>
    <row r="87" s="2" customFormat="1" ht="22.8" customHeight="1">
      <c r="A87" s="37"/>
      <c r="B87" s="38"/>
      <c r="C87" s="98" t="s">
        <v>124</v>
      </c>
      <c r="D87" s="39"/>
      <c r="E87" s="39"/>
      <c r="F87" s="39"/>
      <c r="G87" s="39"/>
      <c r="H87" s="39"/>
      <c r="I87" s="39"/>
      <c r="J87" s="182">
        <f>BK87</f>
        <v>0</v>
      </c>
      <c r="K87" s="39"/>
      <c r="L87" s="43"/>
      <c r="M87" s="94"/>
      <c r="N87" s="183"/>
      <c r="O87" s="95"/>
      <c r="P87" s="184">
        <f>P88+P172+P183</f>
        <v>0</v>
      </c>
      <c r="Q87" s="95"/>
      <c r="R87" s="184">
        <f>R88+R172+R183</f>
        <v>0.067730000000000012</v>
      </c>
      <c r="S87" s="95"/>
      <c r="T87" s="185">
        <f>T88+T172+T183</f>
        <v>0.042000000000000003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72</v>
      </c>
      <c r="AU87" s="16" t="s">
        <v>106</v>
      </c>
      <c r="BK87" s="186">
        <f>BK88+BK172+BK183</f>
        <v>0</v>
      </c>
    </row>
    <row r="88" s="12" customFormat="1" ht="25.92" customHeight="1">
      <c r="A88" s="12"/>
      <c r="B88" s="187"/>
      <c r="C88" s="188"/>
      <c r="D88" s="189" t="s">
        <v>72</v>
      </c>
      <c r="E88" s="190" t="s">
        <v>125</v>
      </c>
      <c r="F88" s="190" t="s">
        <v>126</v>
      </c>
      <c r="G88" s="188"/>
      <c r="H88" s="188"/>
      <c r="I88" s="191"/>
      <c r="J88" s="192">
        <f>BK88</f>
        <v>0</v>
      </c>
      <c r="K88" s="188"/>
      <c r="L88" s="193"/>
      <c r="M88" s="194"/>
      <c r="N88" s="195"/>
      <c r="O88" s="195"/>
      <c r="P88" s="196">
        <f>P89+P93+P132</f>
        <v>0</v>
      </c>
      <c r="Q88" s="195"/>
      <c r="R88" s="196">
        <f>R89+R93+R132</f>
        <v>0.067730000000000012</v>
      </c>
      <c r="S88" s="195"/>
      <c r="T88" s="197">
        <f>T89+T93+T132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8" t="s">
        <v>83</v>
      </c>
      <c r="AT88" s="199" t="s">
        <v>72</v>
      </c>
      <c r="AU88" s="199" t="s">
        <v>73</v>
      </c>
      <c r="AY88" s="198" t="s">
        <v>127</v>
      </c>
      <c r="BK88" s="200">
        <f>BK89+BK93+BK132</f>
        <v>0</v>
      </c>
    </row>
    <row r="89" s="12" customFormat="1" ht="22.8" customHeight="1">
      <c r="A89" s="12"/>
      <c r="B89" s="187"/>
      <c r="C89" s="188"/>
      <c r="D89" s="189" t="s">
        <v>72</v>
      </c>
      <c r="E89" s="201" t="s">
        <v>381</v>
      </c>
      <c r="F89" s="201" t="s">
        <v>382</v>
      </c>
      <c r="G89" s="188"/>
      <c r="H89" s="188"/>
      <c r="I89" s="191"/>
      <c r="J89" s="202">
        <f>BK89</f>
        <v>0</v>
      </c>
      <c r="K89" s="188"/>
      <c r="L89" s="193"/>
      <c r="M89" s="194"/>
      <c r="N89" s="195"/>
      <c r="O89" s="195"/>
      <c r="P89" s="196">
        <f>SUM(P90:P92)</f>
        <v>0</v>
      </c>
      <c r="Q89" s="195"/>
      <c r="R89" s="196">
        <f>SUM(R90:R92)</f>
        <v>0.0017899999999999999</v>
      </c>
      <c r="S89" s="195"/>
      <c r="T89" s="197">
        <f>SUM(T90:T92)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8" t="s">
        <v>83</v>
      </c>
      <c r="AT89" s="199" t="s">
        <v>72</v>
      </c>
      <c r="AU89" s="199" t="s">
        <v>81</v>
      </c>
      <c r="AY89" s="198" t="s">
        <v>127</v>
      </c>
      <c r="BK89" s="200">
        <f>SUM(BK90:BK92)</f>
        <v>0</v>
      </c>
    </row>
    <row r="90" s="2" customFormat="1" ht="16.5" customHeight="1">
      <c r="A90" s="37"/>
      <c r="B90" s="38"/>
      <c r="C90" s="203" t="s">
        <v>376</v>
      </c>
      <c r="D90" s="203" t="s">
        <v>130</v>
      </c>
      <c r="E90" s="204" t="s">
        <v>383</v>
      </c>
      <c r="F90" s="205" t="s">
        <v>384</v>
      </c>
      <c r="G90" s="206" t="s">
        <v>165</v>
      </c>
      <c r="H90" s="207">
        <v>1</v>
      </c>
      <c r="I90" s="208"/>
      <c r="J90" s="209">
        <f>ROUND(I90*H90,2)</f>
        <v>0</v>
      </c>
      <c r="K90" s="205" t="s">
        <v>152</v>
      </c>
      <c r="L90" s="43"/>
      <c r="M90" s="210" t="s">
        <v>19</v>
      </c>
      <c r="N90" s="211" t="s">
        <v>44</v>
      </c>
      <c r="O90" s="83"/>
      <c r="P90" s="212">
        <f>O90*H90</f>
        <v>0</v>
      </c>
      <c r="Q90" s="212">
        <v>0.0017899999999999999</v>
      </c>
      <c r="R90" s="212">
        <f>Q90*H90</f>
        <v>0.0017899999999999999</v>
      </c>
      <c r="S90" s="212">
        <v>0</v>
      </c>
      <c r="T90" s="213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4" t="s">
        <v>135</v>
      </c>
      <c r="AT90" s="214" t="s">
        <v>130</v>
      </c>
      <c r="AU90" s="214" t="s">
        <v>83</v>
      </c>
      <c r="AY90" s="16" t="s">
        <v>127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6" t="s">
        <v>81</v>
      </c>
      <c r="BK90" s="215">
        <f>ROUND(I90*H90,2)</f>
        <v>0</v>
      </c>
      <c r="BL90" s="16" t="s">
        <v>135</v>
      </c>
      <c r="BM90" s="214" t="s">
        <v>385</v>
      </c>
    </row>
    <row r="91" s="2" customFormat="1">
      <c r="A91" s="37"/>
      <c r="B91" s="38"/>
      <c r="C91" s="39"/>
      <c r="D91" s="216" t="s">
        <v>137</v>
      </c>
      <c r="E91" s="39"/>
      <c r="F91" s="217" t="s">
        <v>386</v>
      </c>
      <c r="G91" s="39"/>
      <c r="H91" s="39"/>
      <c r="I91" s="218"/>
      <c r="J91" s="39"/>
      <c r="K91" s="39"/>
      <c r="L91" s="43"/>
      <c r="M91" s="219"/>
      <c r="N91" s="220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137</v>
      </c>
      <c r="AU91" s="16" t="s">
        <v>83</v>
      </c>
    </row>
    <row r="92" s="2" customFormat="1">
      <c r="A92" s="37"/>
      <c r="B92" s="38"/>
      <c r="C92" s="39"/>
      <c r="D92" s="231" t="s">
        <v>155</v>
      </c>
      <c r="E92" s="39"/>
      <c r="F92" s="232" t="s">
        <v>387</v>
      </c>
      <c r="G92" s="39"/>
      <c r="H92" s="39"/>
      <c r="I92" s="218"/>
      <c r="J92" s="39"/>
      <c r="K92" s="39"/>
      <c r="L92" s="43"/>
      <c r="M92" s="219"/>
      <c r="N92" s="220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155</v>
      </c>
      <c r="AU92" s="16" t="s">
        <v>83</v>
      </c>
    </row>
    <row r="93" s="12" customFormat="1" ht="22.8" customHeight="1">
      <c r="A93" s="12"/>
      <c r="B93" s="187"/>
      <c r="C93" s="188"/>
      <c r="D93" s="189" t="s">
        <v>72</v>
      </c>
      <c r="E93" s="201" t="s">
        <v>128</v>
      </c>
      <c r="F93" s="201" t="s">
        <v>129</v>
      </c>
      <c r="G93" s="188"/>
      <c r="H93" s="188"/>
      <c r="I93" s="191"/>
      <c r="J93" s="202">
        <f>BK93</f>
        <v>0</v>
      </c>
      <c r="K93" s="188"/>
      <c r="L93" s="193"/>
      <c r="M93" s="194"/>
      <c r="N93" s="195"/>
      <c r="O93" s="195"/>
      <c r="P93" s="196">
        <f>SUM(P94:P131)</f>
        <v>0</v>
      </c>
      <c r="Q93" s="195"/>
      <c r="R93" s="196">
        <f>SUM(R94:R131)</f>
        <v>0.0082900000000000005</v>
      </c>
      <c r="S93" s="195"/>
      <c r="T93" s="197">
        <f>SUM(T94:T131)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8" t="s">
        <v>83</v>
      </c>
      <c r="AT93" s="199" t="s">
        <v>72</v>
      </c>
      <c r="AU93" s="199" t="s">
        <v>81</v>
      </c>
      <c r="AY93" s="198" t="s">
        <v>127</v>
      </c>
      <c r="BK93" s="200">
        <f>SUM(BK94:BK131)</f>
        <v>0</v>
      </c>
    </row>
    <row r="94" s="2" customFormat="1" ht="16.5" customHeight="1">
      <c r="A94" s="37"/>
      <c r="B94" s="38"/>
      <c r="C94" s="203" t="s">
        <v>303</v>
      </c>
      <c r="D94" s="203" t="s">
        <v>130</v>
      </c>
      <c r="E94" s="204" t="s">
        <v>388</v>
      </c>
      <c r="F94" s="205" t="s">
        <v>389</v>
      </c>
      <c r="G94" s="206" t="s">
        <v>133</v>
      </c>
      <c r="H94" s="207">
        <v>10</v>
      </c>
      <c r="I94" s="208"/>
      <c r="J94" s="209">
        <f>ROUND(I94*H94,2)</f>
        <v>0</v>
      </c>
      <c r="K94" s="205" t="s">
        <v>152</v>
      </c>
      <c r="L94" s="43"/>
      <c r="M94" s="210" t="s">
        <v>19</v>
      </c>
      <c r="N94" s="211" t="s">
        <v>44</v>
      </c>
      <c r="O94" s="83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4" t="s">
        <v>135</v>
      </c>
      <c r="AT94" s="214" t="s">
        <v>130</v>
      </c>
      <c r="AU94" s="214" t="s">
        <v>83</v>
      </c>
      <c r="AY94" s="16" t="s">
        <v>127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6" t="s">
        <v>81</v>
      </c>
      <c r="BK94" s="215">
        <f>ROUND(I94*H94,2)</f>
        <v>0</v>
      </c>
      <c r="BL94" s="16" t="s">
        <v>135</v>
      </c>
      <c r="BM94" s="214" t="s">
        <v>390</v>
      </c>
    </row>
    <row r="95" s="2" customFormat="1">
      <c r="A95" s="37"/>
      <c r="B95" s="38"/>
      <c r="C95" s="39"/>
      <c r="D95" s="216" t="s">
        <v>137</v>
      </c>
      <c r="E95" s="39"/>
      <c r="F95" s="217" t="s">
        <v>391</v>
      </c>
      <c r="G95" s="39"/>
      <c r="H95" s="39"/>
      <c r="I95" s="218"/>
      <c r="J95" s="39"/>
      <c r="K95" s="39"/>
      <c r="L95" s="43"/>
      <c r="M95" s="219"/>
      <c r="N95" s="220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137</v>
      </c>
      <c r="AU95" s="16" t="s">
        <v>83</v>
      </c>
    </row>
    <row r="96" s="2" customFormat="1">
      <c r="A96" s="37"/>
      <c r="B96" s="38"/>
      <c r="C96" s="39"/>
      <c r="D96" s="231" t="s">
        <v>155</v>
      </c>
      <c r="E96" s="39"/>
      <c r="F96" s="232" t="s">
        <v>392</v>
      </c>
      <c r="G96" s="39"/>
      <c r="H96" s="39"/>
      <c r="I96" s="218"/>
      <c r="J96" s="39"/>
      <c r="K96" s="39"/>
      <c r="L96" s="43"/>
      <c r="M96" s="219"/>
      <c r="N96" s="220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155</v>
      </c>
      <c r="AU96" s="16" t="s">
        <v>83</v>
      </c>
    </row>
    <row r="97" s="2" customFormat="1" ht="16.5" customHeight="1">
      <c r="A97" s="37"/>
      <c r="B97" s="38"/>
      <c r="C97" s="221" t="s">
        <v>323</v>
      </c>
      <c r="D97" s="221" t="s">
        <v>139</v>
      </c>
      <c r="E97" s="222" t="s">
        <v>393</v>
      </c>
      <c r="F97" s="223" t="s">
        <v>394</v>
      </c>
      <c r="G97" s="224" t="s">
        <v>133</v>
      </c>
      <c r="H97" s="225">
        <v>10.5</v>
      </c>
      <c r="I97" s="226"/>
      <c r="J97" s="227">
        <f>ROUND(I97*H97,2)</f>
        <v>0</v>
      </c>
      <c r="K97" s="223" t="s">
        <v>152</v>
      </c>
      <c r="L97" s="228"/>
      <c r="M97" s="229" t="s">
        <v>19</v>
      </c>
      <c r="N97" s="230" t="s">
        <v>44</v>
      </c>
      <c r="O97" s="83"/>
      <c r="P97" s="212">
        <f>O97*H97</f>
        <v>0</v>
      </c>
      <c r="Q97" s="212">
        <v>0.00016000000000000001</v>
      </c>
      <c r="R97" s="212">
        <f>Q97*H97</f>
        <v>0.0016800000000000001</v>
      </c>
      <c r="S97" s="212">
        <v>0</v>
      </c>
      <c r="T97" s="213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4" t="s">
        <v>142</v>
      </c>
      <c r="AT97" s="214" t="s">
        <v>139</v>
      </c>
      <c r="AU97" s="214" t="s">
        <v>83</v>
      </c>
      <c r="AY97" s="16" t="s">
        <v>127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6" t="s">
        <v>81</v>
      </c>
      <c r="BK97" s="215">
        <f>ROUND(I97*H97,2)</f>
        <v>0</v>
      </c>
      <c r="BL97" s="16" t="s">
        <v>135</v>
      </c>
      <c r="BM97" s="214" t="s">
        <v>395</v>
      </c>
    </row>
    <row r="98" s="2" customFormat="1">
      <c r="A98" s="37"/>
      <c r="B98" s="38"/>
      <c r="C98" s="39"/>
      <c r="D98" s="216" t="s">
        <v>137</v>
      </c>
      <c r="E98" s="39"/>
      <c r="F98" s="217" t="s">
        <v>394</v>
      </c>
      <c r="G98" s="39"/>
      <c r="H98" s="39"/>
      <c r="I98" s="218"/>
      <c r="J98" s="39"/>
      <c r="K98" s="39"/>
      <c r="L98" s="43"/>
      <c r="M98" s="219"/>
      <c r="N98" s="220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137</v>
      </c>
      <c r="AU98" s="16" t="s">
        <v>83</v>
      </c>
    </row>
    <row r="99" s="13" customFormat="1">
      <c r="A99" s="13"/>
      <c r="B99" s="233"/>
      <c r="C99" s="234"/>
      <c r="D99" s="216" t="s">
        <v>160</v>
      </c>
      <c r="E99" s="234"/>
      <c r="F99" s="235" t="s">
        <v>396</v>
      </c>
      <c r="G99" s="234"/>
      <c r="H99" s="236">
        <v>10.5</v>
      </c>
      <c r="I99" s="237"/>
      <c r="J99" s="234"/>
      <c r="K99" s="234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160</v>
      </c>
      <c r="AU99" s="242" t="s">
        <v>83</v>
      </c>
      <c r="AV99" s="13" t="s">
        <v>83</v>
      </c>
      <c r="AW99" s="13" t="s">
        <v>4</v>
      </c>
      <c r="AX99" s="13" t="s">
        <v>81</v>
      </c>
      <c r="AY99" s="242" t="s">
        <v>127</v>
      </c>
    </row>
    <row r="100" s="2" customFormat="1" ht="16.5" customHeight="1">
      <c r="A100" s="37"/>
      <c r="B100" s="38"/>
      <c r="C100" s="203" t="s">
        <v>149</v>
      </c>
      <c r="D100" s="203" t="s">
        <v>130</v>
      </c>
      <c r="E100" s="204" t="s">
        <v>150</v>
      </c>
      <c r="F100" s="205" t="s">
        <v>151</v>
      </c>
      <c r="G100" s="206" t="s">
        <v>133</v>
      </c>
      <c r="H100" s="207">
        <v>20</v>
      </c>
      <c r="I100" s="208"/>
      <c r="J100" s="209">
        <f>ROUND(I100*H100,2)</f>
        <v>0</v>
      </c>
      <c r="K100" s="205" t="s">
        <v>152</v>
      </c>
      <c r="L100" s="43"/>
      <c r="M100" s="210" t="s">
        <v>19</v>
      </c>
      <c r="N100" s="211" t="s">
        <v>44</v>
      </c>
      <c r="O100" s="83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135</v>
      </c>
      <c r="AT100" s="214" t="s">
        <v>130</v>
      </c>
      <c r="AU100" s="214" t="s">
        <v>83</v>
      </c>
      <c r="AY100" s="16" t="s">
        <v>127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81</v>
      </c>
      <c r="BK100" s="215">
        <f>ROUND(I100*H100,2)</f>
        <v>0</v>
      </c>
      <c r="BL100" s="16" t="s">
        <v>135</v>
      </c>
      <c r="BM100" s="214" t="s">
        <v>153</v>
      </c>
    </row>
    <row r="101" s="2" customFormat="1">
      <c r="A101" s="37"/>
      <c r="B101" s="38"/>
      <c r="C101" s="39"/>
      <c r="D101" s="216" t="s">
        <v>137</v>
      </c>
      <c r="E101" s="39"/>
      <c r="F101" s="217" t="s">
        <v>154</v>
      </c>
      <c r="G101" s="39"/>
      <c r="H101" s="39"/>
      <c r="I101" s="218"/>
      <c r="J101" s="39"/>
      <c r="K101" s="39"/>
      <c r="L101" s="43"/>
      <c r="M101" s="219"/>
      <c r="N101" s="220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137</v>
      </c>
      <c r="AU101" s="16" t="s">
        <v>83</v>
      </c>
    </row>
    <row r="102" s="2" customFormat="1">
      <c r="A102" s="37"/>
      <c r="B102" s="38"/>
      <c r="C102" s="39"/>
      <c r="D102" s="231" t="s">
        <v>155</v>
      </c>
      <c r="E102" s="39"/>
      <c r="F102" s="232" t="s">
        <v>156</v>
      </c>
      <c r="G102" s="39"/>
      <c r="H102" s="39"/>
      <c r="I102" s="218"/>
      <c r="J102" s="39"/>
      <c r="K102" s="39"/>
      <c r="L102" s="43"/>
      <c r="M102" s="219"/>
      <c r="N102" s="220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155</v>
      </c>
      <c r="AU102" s="16" t="s">
        <v>83</v>
      </c>
    </row>
    <row r="103" s="2" customFormat="1" ht="16.5" customHeight="1">
      <c r="A103" s="37"/>
      <c r="B103" s="38"/>
      <c r="C103" s="221" t="s">
        <v>7</v>
      </c>
      <c r="D103" s="221" t="s">
        <v>139</v>
      </c>
      <c r="E103" s="222" t="s">
        <v>157</v>
      </c>
      <c r="F103" s="223" t="s">
        <v>158</v>
      </c>
      <c r="G103" s="224" t="s">
        <v>133</v>
      </c>
      <c r="H103" s="225">
        <v>23</v>
      </c>
      <c r="I103" s="226"/>
      <c r="J103" s="227">
        <f>ROUND(I103*H103,2)</f>
        <v>0</v>
      </c>
      <c r="K103" s="223" t="s">
        <v>134</v>
      </c>
      <c r="L103" s="228"/>
      <c r="M103" s="229" t="s">
        <v>19</v>
      </c>
      <c r="N103" s="230" t="s">
        <v>44</v>
      </c>
      <c r="O103" s="83"/>
      <c r="P103" s="212">
        <f>O103*H103</f>
        <v>0</v>
      </c>
      <c r="Q103" s="212">
        <v>0.00017000000000000001</v>
      </c>
      <c r="R103" s="212">
        <f>Q103*H103</f>
        <v>0.0039100000000000003</v>
      </c>
      <c r="S103" s="212">
        <v>0</v>
      </c>
      <c r="T103" s="213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4" t="s">
        <v>142</v>
      </c>
      <c r="AT103" s="214" t="s">
        <v>139</v>
      </c>
      <c r="AU103" s="214" t="s">
        <v>83</v>
      </c>
      <c r="AY103" s="16" t="s">
        <v>127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6" t="s">
        <v>81</v>
      </c>
      <c r="BK103" s="215">
        <f>ROUND(I103*H103,2)</f>
        <v>0</v>
      </c>
      <c r="BL103" s="16" t="s">
        <v>135</v>
      </c>
      <c r="BM103" s="214" t="s">
        <v>159</v>
      </c>
    </row>
    <row r="104" s="2" customFormat="1">
      <c r="A104" s="37"/>
      <c r="B104" s="38"/>
      <c r="C104" s="39"/>
      <c r="D104" s="216" t="s">
        <v>137</v>
      </c>
      <c r="E104" s="39"/>
      <c r="F104" s="217" t="s">
        <v>158</v>
      </c>
      <c r="G104" s="39"/>
      <c r="H104" s="39"/>
      <c r="I104" s="218"/>
      <c r="J104" s="39"/>
      <c r="K104" s="39"/>
      <c r="L104" s="43"/>
      <c r="M104" s="219"/>
      <c r="N104" s="220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137</v>
      </c>
      <c r="AU104" s="16" t="s">
        <v>83</v>
      </c>
    </row>
    <row r="105" s="13" customFormat="1">
      <c r="A105" s="13"/>
      <c r="B105" s="233"/>
      <c r="C105" s="234"/>
      <c r="D105" s="216" t="s">
        <v>160</v>
      </c>
      <c r="E105" s="234"/>
      <c r="F105" s="235" t="s">
        <v>397</v>
      </c>
      <c r="G105" s="234"/>
      <c r="H105" s="236">
        <v>23</v>
      </c>
      <c r="I105" s="237"/>
      <c r="J105" s="234"/>
      <c r="K105" s="234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160</v>
      </c>
      <c r="AU105" s="242" t="s">
        <v>83</v>
      </c>
      <c r="AV105" s="13" t="s">
        <v>83</v>
      </c>
      <c r="AW105" s="13" t="s">
        <v>4</v>
      </c>
      <c r="AX105" s="13" t="s">
        <v>81</v>
      </c>
      <c r="AY105" s="242" t="s">
        <v>127</v>
      </c>
    </row>
    <row r="106" s="2" customFormat="1" ht="16.5" customHeight="1">
      <c r="A106" s="37"/>
      <c r="B106" s="38"/>
      <c r="C106" s="203" t="s">
        <v>162</v>
      </c>
      <c r="D106" s="203" t="s">
        <v>130</v>
      </c>
      <c r="E106" s="204" t="s">
        <v>163</v>
      </c>
      <c r="F106" s="205" t="s">
        <v>164</v>
      </c>
      <c r="G106" s="206" t="s">
        <v>165</v>
      </c>
      <c r="H106" s="207">
        <v>7</v>
      </c>
      <c r="I106" s="208"/>
      <c r="J106" s="209">
        <f>ROUND(I106*H106,2)</f>
        <v>0</v>
      </c>
      <c r="K106" s="205" t="s">
        <v>152</v>
      </c>
      <c r="L106" s="43"/>
      <c r="M106" s="210" t="s">
        <v>19</v>
      </c>
      <c r="N106" s="211" t="s">
        <v>44</v>
      </c>
      <c r="O106" s="83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135</v>
      </c>
      <c r="AT106" s="214" t="s">
        <v>130</v>
      </c>
      <c r="AU106" s="214" t="s">
        <v>83</v>
      </c>
      <c r="AY106" s="16" t="s">
        <v>127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81</v>
      </c>
      <c r="BK106" s="215">
        <f>ROUND(I106*H106,2)</f>
        <v>0</v>
      </c>
      <c r="BL106" s="16" t="s">
        <v>135</v>
      </c>
      <c r="BM106" s="214" t="s">
        <v>166</v>
      </c>
    </row>
    <row r="107" s="2" customFormat="1">
      <c r="A107" s="37"/>
      <c r="B107" s="38"/>
      <c r="C107" s="39"/>
      <c r="D107" s="216" t="s">
        <v>137</v>
      </c>
      <c r="E107" s="39"/>
      <c r="F107" s="217" t="s">
        <v>167</v>
      </c>
      <c r="G107" s="39"/>
      <c r="H107" s="39"/>
      <c r="I107" s="218"/>
      <c r="J107" s="39"/>
      <c r="K107" s="39"/>
      <c r="L107" s="43"/>
      <c r="M107" s="219"/>
      <c r="N107" s="220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137</v>
      </c>
      <c r="AU107" s="16" t="s">
        <v>83</v>
      </c>
    </row>
    <row r="108" s="2" customFormat="1">
      <c r="A108" s="37"/>
      <c r="B108" s="38"/>
      <c r="C108" s="39"/>
      <c r="D108" s="231" t="s">
        <v>155</v>
      </c>
      <c r="E108" s="39"/>
      <c r="F108" s="232" t="s">
        <v>168</v>
      </c>
      <c r="G108" s="39"/>
      <c r="H108" s="39"/>
      <c r="I108" s="218"/>
      <c r="J108" s="39"/>
      <c r="K108" s="39"/>
      <c r="L108" s="43"/>
      <c r="M108" s="219"/>
      <c r="N108" s="220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155</v>
      </c>
      <c r="AU108" s="16" t="s">
        <v>83</v>
      </c>
    </row>
    <row r="109" s="2" customFormat="1" ht="16.5" customHeight="1">
      <c r="A109" s="37"/>
      <c r="B109" s="38"/>
      <c r="C109" s="203" t="s">
        <v>329</v>
      </c>
      <c r="D109" s="203" t="s">
        <v>130</v>
      </c>
      <c r="E109" s="204" t="s">
        <v>170</v>
      </c>
      <c r="F109" s="205" t="s">
        <v>171</v>
      </c>
      <c r="G109" s="206" t="s">
        <v>165</v>
      </c>
      <c r="H109" s="207">
        <v>1</v>
      </c>
      <c r="I109" s="208"/>
      <c r="J109" s="209">
        <f>ROUND(I109*H109,2)</f>
        <v>0</v>
      </c>
      <c r="K109" s="205" t="s">
        <v>152</v>
      </c>
      <c r="L109" s="43"/>
      <c r="M109" s="210" t="s">
        <v>19</v>
      </c>
      <c r="N109" s="211" t="s">
        <v>44</v>
      </c>
      <c r="O109" s="83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4" t="s">
        <v>135</v>
      </c>
      <c r="AT109" s="214" t="s">
        <v>130</v>
      </c>
      <c r="AU109" s="214" t="s">
        <v>83</v>
      </c>
      <c r="AY109" s="16" t="s">
        <v>127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6" t="s">
        <v>81</v>
      </c>
      <c r="BK109" s="215">
        <f>ROUND(I109*H109,2)</f>
        <v>0</v>
      </c>
      <c r="BL109" s="16" t="s">
        <v>135</v>
      </c>
      <c r="BM109" s="214" t="s">
        <v>398</v>
      </c>
    </row>
    <row r="110" s="2" customFormat="1">
      <c r="A110" s="37"/>
      <c r="B110" s="38"/>
      <c r="C110" s="39"/>
      <c r="D110" s="216" t="s">
        <v>137</v>
      </c>
      <c r="E110" s="39"/>
      <c r="F110" s="217" t="s">
        <v>173</v>
      </c>
      <c r="G110" s="39"/>
      <c r="H110" s="39"/>
      <c r="I110" s="218"/>
      <c r="J110" s="39"/>
      <c r="K110" s="39"/>
      <c r="L110" s="43"/>
      <c r="M110" s="219"/>
      <c r="N110" s="220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137</v>
      </c>
      <c r="AU110" s="16" t="s">
        <v>83</v>
      </c>
    </row>
    <row r="111" s="2" customFormat="1">
      <c r="A111" s="37"/>
      <c r="B111" s="38"/>
      <c r="C111" s="39"/>
      <c r="D111" s="231" t="s">
        <v>155</v>
      </c>
      <c r="E111" s="39"/>
      <c r="F111" s="232" t="s">
        <v>174</v>
      </c>
      <c r="G111" s="39"/>
      <c r="H111" s="39"/>
      <c r="I111" s="218"/>
      <c r="J111" s="39"/>
      <c r="K111" s="39"/>
      <c r="L111" s="43"/>
      <c r="M111" s="219"/>
      <c r="N111" s="220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155</v>
      </c>
      <c r="AU111" s="16" t="s">
        <v>83</v>
      </c>
    </row>
    <row r="112" s="2" customFormat="1" ht="24.15" customHeight="1">
      <c r="A112" s="37"/>
      <c r="B112" s="38"/>
      <c r="C112" s="221" t="s">
        <v>363</v>
      </c>
      <c r="D112" s="221" t="s">
        <v>139</v>
      </c>
      <c r="E112" s="222" t="s">
        <v>399</v>
      </c>
      <c r="F112" s="223" t="s">
        <v>400</v>
      </c>
      <c r="G112" s="224" t="s">
        <v>165</v>
      </c>
      <c r="H112" s="225">
        <v>1</v>
      </c>
      <c r="I112" s="226"/>
      <c r="J112" s="227">
        <f>ROUND(I112*H112,2)</f>
        <v>0</v>
      </c>
      <c r="K112" s="223" t="s">
        <v>19</v>
      </c>
      <c r="L112" s="228"/>
      <c r="M112" s="229" t="s">
        <v>19</v>
      </c>
      <c r="N112" s="230" t="s">
        <v>44</v>
      </c>
      <c r="O112" s="83"/>
      <c r="P112" s="212">
        <f>O112*H112</f>
        <v>0</v>
      </c>
      <c r="Q112" s="212">
        <v>0.0019</v>
      </c>
      <c r="R112" s="212">
        <f>Q112*H112</f>
        <v>0.0019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142</v>
      </c>
      <c r="AT112" s="214" t="s">
        <v>139</v>
      </c>
      <c r="AU112" s="214" t="s">
        <v>83</v>
      </c>
      <c r="AY112" s="16" t="s">
        <v>127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81</v>
      </c>
      <c r="BK112" s="215">
        <f>ROUND(I112*H112,2)</f>
        <v>0</v>
      </c>
      <c r="BL112" s="16" t="s">
        <v>135</v>
      </c>
      <c r="BM112" s="214" t="s">
        <v>401</v>
      </c>
    </row>
    <row r="113" s="2" customFormat="1">
      <c r="A113" s="37"/>
      <c r="B113" s="38"/>
      <c r="C113" s="39"/>
      <c r="D113" s="216" t="s">
        <v>137</v>
      </c>
      <c r="E113" s="39"/>
      <c r="F113" s="217" t="s">
        <v>400</v>
      </c>
      <c r="G113" s="39"/>
      <c r="H113" s="39"/>
      <c r="I113" s="218"/>
      <c r="J113" s="39"/>
      <c r="K113" s="39"/>
      <c r="L113" s="43"/>
      <c r="M113" s="219"/>
      <c r="N113" s="220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137</v>
      </c>
      <c r="AU113" s="16" t="s">
        <v>83</v>
      </c>
    </row>
    <row r="114" s="2" customFormat="1" ht="16.5" customHeight="1">
      <c r="A114" s="37"/>
      <c r="B114" s="38"/>
      <c r="C114" s="203" t="s">
        <v>179</v>
      </c>
      <c r="D114" s="203" t="s">
        <v>130</v>
      </c>
      <c r="E114" s="204" t="s">
        <v>180</v>
      </c>
      <c r="F114" s="205" t="s">
        <v>181</v>
      </c>
      <c r="G114" s="206" t="s">
        <v>165</v>
      </c>
      <c r="H114" s="207">
        <v>6</v>
      </c>
      <c r="I114" s="208"/>
      <c r="J114" s="209">
        <f>ROUND(I114*H114,2)</f>
        <v>0</v>
      </c>
      <c r="K114" s="205" t="s">
        <v>134</v>
      </c>
      <c r="L114" s="43"/>
      <c r="M114" s="210" t="s">
        <v>19</v>
      </c>
      <c r="N114" s="211" t="s">
        <v>44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135</v>
      </c>
      <c r="AT114" s="214" t="s">
        <v>130</v>
      </c>
      <c r="AU114" s="214" t="s">
        <v>83</v>
      </c>
      <c r="AY114" s="16" t="s">
        <v>127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81</v>
      </c>
      <c r="BK114" s="215">
        <f>ROUND(I114*H114,2)</f>
        <v>0</v>
      </c>
      <c r="BL114" s="16" t="s">
        <v>135</v>
      </c>
      <c r="BM114" s="214" t="s">
        <v>182</v>
      </c>
    </row>
    <row r="115" s="2" customFormat="1">
      <c r="A115" s="37"/>
      <c r="B115" s="38"/>
      <c r="C115" s="39"/>
      <c r="D115" s="216" t="s">
        <v>137</v>
      </c>
      <c r="E115" s="39"/>
      <c r="F115" s="217" t="s">
        <v>183</v>
      </c>
      <c r="G115" s="39"/>
      <c r="H115" s="39"/>
      <c r="I115" s="218"/>
      <c r="J115" s="39"/>
      <c r="K115" s="39"/>
      <c r="L115" s="43"/>
      <c r="M115" s="219"/>
      <c r="N115" s="220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137</v>
      </c>
      <c r="AU115" s="16" t="s">
        <v>83</v>
      </c>
    </row>
    <row r="116" s="2" customFormat="1" ht="16.5" customHeight="1">
      <c r="A116" s="37"/>
      <c r="B116" s="38"/>
      <c r="C116" s="203" t="s">
        <v>184</v>
      </c>
      <c r="D116" s="203" t="s">
        <v>130</v>
      </c>
      <c r="E116" s="204" t="s">
        <v>185</v>
      </c>
      <c r="F116" s="205" t="s">
        <v>186</v>
      </c>
      <c r="G116" s="206" t="s">
        <v>165</v>
      </c>
      <c r="H116" s="207">
        <v>2</v>
      </c>
      <c r="I116" s="208"/>
      <c r="J116" s="209">
        <f>ROUND(I116*H116,2)</f>
        <v>0</v>
      </c>
      <c r="K116" s="205" t="s">
        <v>134</v>
      </c>
      <c r="L116" s="43"/>
      <c r="M116" s="210" t="s">
        <v>19</v>
      </c>
      <c r="N116" s="211" t="s">
        <v>44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135</v>
      </c>
      <c r="AT116" s="214" t="s">
        <v>130</v>
      </c>
      <c r="AU116" s="214" t="s">
        <v>83</v>
      </c>
      <c r="AY116" s="16" t="s">
        <v>127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81</v>
      </c>
      <c r="BK116" s="215">
        <f>ROUND(I116*H116,2)</f>
        <v>0</v>
      </c>
      <c r="BL116" s="16" t="s">
        <v>135</v>
      </c>
      <c r="BM116" s="214" t="s">
        <v>187</v>
      </c>
    </row>
    <row r="117" s="2" customFormat="1">
      <c r="A117" s="37"/>
      <c r="B117" s="38"/>
      <c r="C117" s="39"/>
      <c r="D117" s="216" t="s">
        <v>137</v>
      </c>
      <c r="E117" s="39"/>
      <c r="F117" s="217" t="s">
        <v>188</v>
      </c>
      <c r="G117" s="39"/>
      <c r="H117" s="39"/>
      <c r="I117" s="218"/>
      <c r="J117" s="39"/>
      <c r="K117" s="39"/>
      <c r="L117" s="43"/>
      <c r="M117" s="219"/>
      <c r="N117" s="220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137</v>
      </c>
      <c r="AU117" s="16" t="s">
        <v>83</v>
      </c>
    </row>
    <row r="118" s="2" customFormat="1" ht="16.5" customHeight="1">
      <c r="A118" s="37"/>
      <c r="B118" s="38"/>
      <c r="C118" s="221" t="s">
        <v>189</v>
      </c>
      <c r="D118" s="221" t="s">
        <v>139</v>
      </c>
      <c r="E118" s="222" t="s">
        <v>190</v>
      </c>
      <c r="F118" s="223" t="s">
        <v>191</v>
      </c>
      <c r="G118" s="224" t="s">
        <v>165</v>
      </c>
      <c r="H118" s="225">
        <v>1</v>
      </c>
      <c r="I118" s="226"/>
      <c r="J118" s="227">
        <f>ROUND(I118*H118,2)</f>
        <v>0</v>
      </c>
      <c r="K118" s="223" t="s">
        <v>152</v>
      </c>
      <c r="L118" s="228"/>
      <c r="M118" s="229" t="s">
        <v>19</v>
      </c>
      <c r="N118" s="230" t="s">
        <v>44</v>
      </c>
      <c r="O118" s="83"/>
      <c r="P118" s="212">
        <f>O118*H118</f>
        <v>0</v>
      </c>
      <c r="Q118" s="212">
        <v>0.00040000000000000002</v>
      </c>
      <c r="R118" s="212">
        <f>Q118*H118</f>
        <v>0.00040000000000000002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142</v>
      </c>
      <c r="AT118" s="214" t="s">
        <v>139</v>
      </c>
      <c r="AU118" s="214" t="s">
        <v>83</v>
      </c>
      <c r="AY118" s="16" t="s">
        <v>127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81</v>
      </c>
      <c r="BK118" s="215">
        <f>ROUND(I118*H118,2)</f>
        <v>0</v>
      </c>
      <c r="BL118" s="16" t="s">
        <v>135</v>
      </c>
      <c r="BM118" s="214" t="s">
        <v>192</v>
      </c>
    </row>
    <row r="119" s="2" customFormat="1">
      <c r="A119" s="37"/>
      <c r="B119" s="38"/>
      <c r="C119" s="39"/>
      <c r="D119" s="216" t="s">
        <v>137</v>
      </c>
      <c r="E119" s="39"/>
      <c r="F119" s="217" t="s">
        <v>191</v>
      </c>
      <c r="G119" s="39"/>
      <c r="H119" s="39"/>
      <c r="I119" s="218"/>
      <c r="J119" s="39"/>
      <c r="K119" s="39"/>
      <c r="L119" s="43"/>
      <c r="M119" s="219"/>
      <c r="N119" s="220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137</v>
      </c>
      <c r="AU119" s="16" t="s">
        <v>83</v>
      </c>
    </row>
    <row r="120" s="2" customFormat="1" ht="16.5" customHeight="1">
      <c r="A120" s="37"/>
      <c r="B120" s="38"/>
      <c r="C120" s="221" t="s">
        <v>402</v>
      </c>
      <c r="D120" s="221" t="s">
        <v>139</v>
      </c>
      <c r="E120" s="222" t="s">
        <v>194</v>
      </c>
      <c r="F120" s="223" t="s">
        <v>195</v>
      </c>
      <c r="G120" s="224" t="s">
        <v>165</v>
      </c>
      <c r="H120" s="225">
        <v>1</v>
      </c>
      <c r="I120" s="226"/>
      <c r="J120" s="227">
        <f>ROUND(I120*H120,2)</f>
        <v>0</v>
      </c>
      <c r="K120" s="223" t="s">
        <v>152</v>
      </c>
      <c r="L120" s="228"/>
      <c r="M120" s="229" t="s">
        <v>19</v>
      </c>
      <c r="N120" s="230" t="s">
        <v>44</v>
      </c>
      <c r="O120" s="83"/>
      <c r="P120" s="212">
        <f>O120*H120</f>
        <v>0</v>
      </c>
      <c r="Q120" s="212">
        <v>0.00040000000000000002</v>
      </c>
      <c r="R120" s="212">
        <f>Q120*H120</f>
        <v>0.00040000000000000002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142</v>
      </c>
      <c r="AT120" s="214" t="s">
        <v>139</v>
      </c>
      <c r="AU120" s="214" t="s">
        <v>83</v>
      </c>
      <c r="AY120" s="16" t="s">
        <v>127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81</v>
      </c>
      <c r="BK120" s="215">
        <f>ROUND(I120*H120,2)</f>
        <v>0</v>
      </c>
      <c r="BL120" s="16" t="s">
        <v>135</v>
      </c>
      <c r="BM120" s="214" t="s">
        <v>403</v>
      </c>
    </row>
    <row r="121" s="2" customFormat="1">
      <c r="A121" s="37"/>
      <c r="B121" s="38"/>
      <c r="C121" s="39"/>
      <c r="D121" s="216" t="s">
        <v>137</v>
      </c>
      <c r="E121" s="39"/>
      <c r="F121" s="217" t="s">
        <v>195</v>
      </c>
      <c r="G121" s="39"/>
      <c r="H121" s="39"/>
      <c r="I121" s="218"/>
      <c r="J121" s="39"/>
      <c r="K121" s="39"/>
      <c r="L121" s="43"/>
      <c r="M121" s="219"/>
      <c r="N121" s="220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137</v>
      </c>
      <c r="AU121" s="16" t="s">
        <v>83</v>
      </c>
    </row>
    <row r="122" s="2" customFormat="1" ht="16.5" customHeight="1">
      <c r="A122" s="37"/>
      <c r="B122" s="38"/>
      <c r="C122" s="203" t="s">
        <v>197</v>
      </c>
      <c r="D122" s="203" t="s">
        <v>130</v>
      </c>
      <c r="E122" s="204" t="s">
        <v>198</v>
      </c>
      <c r="F122" s="205" t="s">
        <v>199</v>
      </c>
      <c r="G122" s="206" t="s">
        <v>165</v>
      </c>
      <c r="H122" s="207">
        <v>1</v>
      </c>
      <c r="I122" s="208"/>
      <c r="J122" s="209">
        <f>ROUND(I122*H122,2)</f>
        <v>0</v>
      </c>
      <c r="K122" s="205" t="s">
        <v>152</v>
      </c>
      <c r="L122" s="43"/>
      <c r="M122" s="210" t="s">
        <v>19</v>
      </c>
      <c r="N122" s="211" t="s">
        <v>44</v>
      </c>
      <c r="O122" s="83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4" t="s">
        <v>135</v>
      </c>
      <c r="AT122" s="214" t="s">
        <v>130</v>
      </c>
      <c r="AU122" s="214" t="s">
        <v>83</v>
      </c>
      <c r="AY122" s="16" t="s">
        <v>127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6" t="s">
        <v>81</v>
      </c>
      <c r="BK122" s="215">
        <f>ROUND(I122*H122,2)</f>
        <v>0</v>
      </c>
      <c r="BL122" s="16" t="s">
        <v>135</v>
      </c>
      <c r="BM122" s="214" t="s">
        <v>200</v>
      </c>
    </row>
    <row r="123" s="2" customFormat="1">
      <c r="A123" s="37"/>
      <c r="B123" s="38"/>
      <c r="C123" s="39"/>
      <c r="D123" s="216" t="s">
        <v>137</v>
      </c>
      <c r="E123" s="39"/>
      <c r="F123" s="217" t="s">
        <v>201</v>
      </c>
      <c r="G123" s="39"/>
      <c r="H123" s="39"/>
      <c r="I123" s="218"/>
      <c r="J123" s="39"/>
      <c r="K123" s="39"/>
      <c r="L123" s="43"/>
      <c r="M123" s="219"/>
      <c r="N123" s="220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137</v>
      </c>
      <c r="AU123" s="16" t="s">
        <v>83</v>
      </c>
    </row>
    <row r="124" s="2" customFormat="1">
      <c r="A124" s="37"/>
      <c r="B124" s="38"/>
      <c r="C124" s="39"/>
      <c r="D124" s="231" t="s">
        <v>155</v>
      </c>
      <c r="E124" s="39"/>
      <c r="F124" s="232" t="s">
        <v>202</v>
      </c>
      <c r="G124" s="39"/>
      <c r="H124" s="39"/>
      <c r="I124" s="218"/>
      <c r="J124" s="39"/>
      <c r="K124" s="39"/>
      <c r="L124" s="43"/>
      <c r="M124" s="219"/>
      <c r="N124" s="220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155</v>
      </c>
      <c r="AU124" s="16" t="s">
        <v>83</v>
      </c>
    </row>
    <row r="125" s="2" customFormat="1" ht="16.5" customHeight="1">
      <c r="A125" s="37"/>
      <c r="B125" s="38"/>
      <c r="C125" s="221" t="s">
        <v>203</v>
      </c>
      <c r="D125" s="221" t="s">
        <v>139</v>
      </c>
      <c r="E125" s="222" t="s">
        <v>204</v>
      </c>
      <c r="F125" s="223" t="s">
        <v>205</v>
      </c>
      <c r="G125" s="224" t="s">
        <v>165</v>
      </c>
      <c r="H125" s="225">
        <v>1</v>
      </c>
      <c r="I125" s="226"/>
      <c r="J125" s="227">
        <f>ROUND(I125*H125,2)</f>
        <v>0</v>
      </c>
      <c r="K125" s="223" t="s">
        <v>19</v>
      </c>
      <c r="L125" s="228"/>
      <c r="M125" s="229" t="s">
        <v>19</v>
      </c>
      <c r="N125" s="230" t="s">
        <v>44</v>
      </c>
      <c r="O125" s="83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142</v>
      </c>
      <c r="AT125" s="214" t="s">
        <v>139</v>
      </c>
      <c r="AU125" s="214" t="s">
        <v>83</v>
      </c>
      <c r="AY125" s="16" t="s">
        <v>127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81</v>
      </c>
      <c r="BK125" s="215">
        <f>ROUND(I125*H125,2)</f>
        <v>0</v>
      </c>
      <c r="BL125" s="16" t="s">
        <v>135</v>
      </c>
      <c r="BM125" s="214" t="s">
        <v>206</v>
      </c>
    </row>
    <row r="126" s="2" customFormat="1">
      <c r="A126" s="37"/>
      <c r="B126" s="38"/>
      <c r="C126" s="39"/>
      <c r="D126" s="216" t="s">
        <v>137</v>
      </c>
      <c r="E126" s="39"/>
      <c r="F126" s="217" t="s">
        <v>205</v>
      </c>
      <c r="G126" s="39"/>
      <c r="H126" s="39"/>
      <c r="I126" s="218"/>
      <c r="J126" s="39"/>
      <c r="K126" s="39"/>
      <c r="L126" s="43"/>
      <c r="M126" s="219"/>
      <c r="N126" s="220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137</v>
      </c>
      <c r="AU126" s="16" t="s">
        <v>83</v>
      </c>
    </row>
    <row r="127" s="2" customFormat="1" ht="16.5" customHeight="1">
      <c r="A127" s="37"/>
      <c r="B127" s="38"/>
      <c r="C127" s="203" t="s">
        <v>207</v>
      </c>
      <c r="D127" s="203" t="s">
        <v>130</v>
      </c>
      <c r="E127" s="204" t="s">
        <v>208</v>
      </c>
      <c r="F127" s="205" t="s">
        <v>209</v>
      </c>
      <c r="G127" s="206" t="s">
        <v>165</v>
      </c>
      <c r="H127" s="207">
        <v>1</v>
      </c>
      <c r="I127" s="208"/>
      <c r="J127" s="209">
        <f>ROUND(I127*H127,2)</f>
        <v>0</v>
      </c>
      <c r="K127" s="205" t="s">
        <v>19</v>
      </c>
      <c r="L127" s="43"/>
      <c r="M127" s="210" t="s">
        <v>19</v>
      </c>
      <c r="N127" s="211" t="s">
        <v>44</v>
      </c>
      <c r="O127" s="83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4" t="s">
        <v>135</v>
      </c>
      <c r="AT127" s="214" t="s">
        <v>130</v>
      </c>
      <c r="AU127" s="214" t="s">
        <v>83</v>
      </c>
      <c r="AY127" s="16" t="s">
        <v>127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81</v>
      </c>
      <c r="BK127" s="215">
        <f>ROUND(I127*H127,2)</f>
        <v>0</v>
      </c>
      <c r="BL127" s="16" t="s">
        <v>135</v>
      </c>
      <c r="BM127" s="214" t="s">
        <v>210</v>
      </c>
    </row>
    <row r="128" s="2" customFormat="1">
      <c r="A128" s="37"/>
      <c r="B128" s="38"/>
      <c r="C128" s="39"/>
      <c r="D128" s="216" t="s">
        <v>137</v>
      </c>
      <c r="E128" s="39"/>
      <c r="F128" s="217" t="s">
        <v>209</v>
      </c>
      <c r="G128" s="39"/>
      <c r="H128" s="39"/>
      <c r="I128" s="218"/>
      <c r="J128" s="39"/>
      <c r="K128" s="39"/>
      <c r="L128" s="43"/>
      <c r="M128" s="219"/>
      <c r="N128" s="220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137</v>
      </c>
      <c r="AU128" s="16" t="s">
        <v>83</v>
      </c>
    </row>
    <row r="129" s="2" customFormat="1">
      <c r="A129" s="37"/>
      <c r="B129" s="38"/>
      <c r="C129" s="39"/>
      <c r="D129" s="216" t="s">
        <v>211</v>
      </c>
      <c r="E129" s="39"/>
      <c r="F129" s="243" t="s">
        <v>212</v>
      </c>
      <c r="G129" s="39"/>
      <c r="H129" s="39"/>
      <c r="I129" s="218"/>
      <c r="J129" s="39"/>
      <c r="K129" s="39"/>
      <c r="L129" s="43"/>
      <c r="M129" s="219"/>
      <c r="N129" s="220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211</v>
      </c>
      <c r="AU129" s="16" t="s">
        <v>83</v>
      </c>
    </row>
    <row r="130" s="2" customFormat="1" ht="16.5" customHeight="1">
      <c r="A130" s="37"/>
      <c r="B130" s="38"/>
      <c r="C130" s="203" t="s">
        <v>213</v>
      </c>
      <c r="D130" s="203" t="s">
        <v>130</v>
      </c>
      <c r="E130" s="204" t="s">
        <v>214</v>
      </c>
      <c r="F130" s="205" t="s">
        <v>215</v>
      </c>
      <c r="G130" s="206" t="s">
        <v>216</v>
      </c>
      <c r="H130" s="207">
        <v>0.0080000000000000002</v>
      </c>
      <c r="I130" s="208"/>
      <c r="J130" s="209">
        <f>ROUND(I130*H130,2)</f>
        <v>0</v>
      </c>
      <c r="K130" s="205" t="s">
        <v>134</v>
      </c>
      <c r="L130" s="43"/>
      <c r="M130" s="210" t="s">
        <v>19</v>
      </c>
      <c r="N130" s="211" t="s">
        <v>44</v>
      </c>
      <c r="O130" s="83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4" t="s">
        <v>135</v>
      </c>
      <c r="AT130" s="214" t="s">
        <v>130</v>
      </c>
      <c r="AU130" s="214" t="s">
        <v>83</v>
      </c>
      <c r="AY130" s="16" t="s">
        <v>127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6" t="s">
        <v>81</v>
      </c>
      <c r="BK130" s="215">
        <f>ROUND(I130*H130,2)</f>
        <v>0</v>
      </c>
      <c r="BL130" s="16" t="s">
        <v>135</v>
      </c>
      <c r="BM130" s="214" t="s">
        <v>217</v>
      </c>
    </row>
    <row r="131" s="2" customFormat="1">
      <c r="A131" s="37"/>
      <c r="B131" s="38"/>
      <c r="C131" s="39"/>
      <c r="D131" s="216" t="s">
        <v>137</v>
      </c>
      <c r="E131" s="39"/>
      <c r="F131" s="217" t="s">
        <v>218</v>
      </c>
      <c r="G131" s="39"/>
      <c r="H131" s="39"/>
      <c r="I131" s="218"/>
      <c r="J131" s="39"/>
      <c r="K131" s="39"/>
      <c r="L131" s="43"/>
      <c r="M131" s="219"/>
      <c r="N131" s="220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137</v>
      </c>
      <c r="AU131" s="16" t="s">
        <v>83</v>
      </c>
    </row>
    <row r="132" s="12" customFormat="1" ht="22.8" customHeight="1">
      <c r="A132" s="12"/>
      <c r="B132" s="187"/>
      <c r="C132" s="188"/>
      <c r="D132" s="189" t="s">
        <v>72</v>
      </c>
      <c r="E132" s="201" t="s">
        <v>219</v>
      </c>
      <c r="F132" s="201" t="s">
        <v>220</v>
      </c>
      <c r="G132" s="188"/>
      <c r="H132" s="188"/>
      <c r="I132" s="191"/>
      <c r="J132" s="202">
        <f>BK132</f>
        <v>0</v>
      </c>
      <c r="K132" s="188"/>
      <c r="L132" s="193"/>
      <c r="M132" s="194"/>
      <c r="N132" s="195"/>
      <c r="O132" s="195"/>
      <c r="P132" s="196">
        <f>SUM(P133:P171)</f>
        <v>0</v>
      </c>
      <c r="Q132" s="195"/>
      <c r="R132" s="196">
        <f>SUM(R133:R171)</f>
        <v>0.057650000000000007</v>
      </c>
      <c r="S132" s="195"/>
      <c r="T132" s="197">
        <f>SUM(T133:T171)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8" t="s">
        <v>83</v>
      </c>
      <c r="AT132" s="199" t="s">
        <v>72</v>
      </c>
      <c r="AU132" s="199" t="s">
        <v>81</v>
      </c>
      <c r="AY132" s="198" t="s">
        <v>127</v>
      </c>
      <c r="BK132" s="200">
        <f>SUM(BK133:BK171)</f>
        <v>0</v>
      </c>
    </row>
    <row r="133" s="2" customFormat="1" ht="16.5" customHeight="1">
      <c r="A133" s="37"/>
      <c r="B133" s="38"/>
      <c r="C133" s="203" t="s">
        <v>221</v>
      </c>
      <c r="D133" s="203" t="s">
        <v>130</v>
      </c>
      <c r="E133" s="204" t="s">
        <v>222</v>
      </c>
      <c r="F133" s="205" t="s">
        <v>223</v>
      </c>
      <c r="G133" s="206" t="s">
        <v>165</v>
      </c>
      <c r="H133" s="207">
        <v>1</v>
      </c>
      <c r="I133" s="208"/>
      <c r="J133" s="209">
        <f>ROUND(I133*H133,2)</f>
        <v>0</v>
      </c>
      <c r="K133" s="205" t="s">
        <v>134</v>
      </c>
      <c r="L133" s="43"/>
      <c r="M133" s="210" t="s">
        <v>19</v>
      </c>
      <c r="N133" s="211" t="s">
        <v>44</v>
      </c>
      <c r="O133" s="83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135</v>
      </c>
      <c r="AT133" s="214" t="s">
        <v>130</v>
      </c>
      <c r="AU133" s="214" t="s">
        <v>83</v>
      </c>
      <c r="AY133" s="16" t="s">
        <v>127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81</v>
      </c>
      <c r="BK133" s="215">
        <f>ROUND(I133*H133,2)</f>
        <v>0</v>
      </c>
      <c r="BL133" s="16" t="s">
        <v>135</v>
      </c>
      <c r="BM133" s="214" t="s">
        <v>224</v>
      </c>
    </row>
    <row r="134" s="2" customFormat="1">
      <c r="A134" s="37"/>
      <c r="B134" s="38"/>
      <c r="C134" s="39"/>
      <c r="D134" s="216" t="s">
        <v>137</v>
      </c>
      <c r="E134" s="39"/>
      <c r="F134" s="217" t="s">
        <v>225</v>
      </c>
      <c r="G134" s="39"/>
      <c r="H134" s="39"/>
      <c r="I134" s="218"/>
      <c r="J134" s="39"/>
      <c r="K134" s="39"/>
      <c r="L134" s="43"/>
      <c r="M134" s="219"/>
      <c r="N134" s="220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137</v>
      </c>
      <c r="AU134" s="16" t="s">
        <v>83</v>
      </c>
    </row>
    <row r="135" s="2" customFormat="1" ht="21.75" customHeight="1">
      <c r="A135" s="37"/>
      <c r="B135" s="38"/>
      <c r="C135" s="221" t="s">
        <v>226</v>
      </c>
      <c r="D135" s="221" t="s">
        <v>139</v>
      </c>
      <c r="E135" s="222" t="s">
        <v>227</v>
      </c>
      <c r="F135" s="223" t="s">
        <v>228</v>
      </c>
      <c r="G135" s="224" t="s">
        <v>165</v>
      </c>
      <c r="H135" s="225">
        <v>1</v>
      </c>
      <c r="I135" s="226"/>
      <c r="J135" s="227">
        <f>ROUND(I135*H135,2)</f>
        <v>0</v>
      </c>
      <c r="K135" s="223" t="s">
        <v>19</v>
      </c>
      <c r="L135" s="228"/>
      <c r="M135" s="229" t="s">
        <v>19</v>
      </c>
      <c r="N135" s="230" t="s">
        <v>44</v>
      </c>
      <c r="O135" s="83"/>
      <c r="P135" s="212">
        <f>O135*H135</f>
        <v>0</v>
      </c>
      <c r="Q135" s="212">
        <v>0.042000000000000003</v>
      </c>
      <c r="R135" s="212">
        <f>Q135*H135</f>
        <v>0.042000000000000003</v>
      </c>
      <c r="S135" s="212">
        <v>0</v>
      </c>
      <c r="T135" s="21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4" t="s">
        <v>142</v>
      </c>
      <c r="AT135" s="214" t="s">
        <v>139</v>
      </c>
      <c r="AU135" s="214" t="s">
        <v>83</v>
      </c>
      <c r="AY135" s="16" t="s">
        <v>127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81</v>
      </c>
      <c r="BK135" s="215">
        <f>ROUND(I135*H135,2)</f>
        <v>0</v>
      </c>
      <c r="BL135" s="16" t="s">
        <v>135</v>
      </c>
      <c r="BM135" s="214" t="s">
        <v>229</v>
      </c>
    </row>
    <row r="136" s="2" customFormat="1">
      <c r="A136" s="37"/>
      <c r="B136" s="38"/>
      <c r="C136" s="39"/>
      <c r="D136" s="216" t="s">
        <v>137</v>
      </c>
      <c r="E136" s="39"/>
      <c r="F136" s="217" t="s">
        <v>228</v>
      </c>
      <c r="G136" s="39"/>
      <c r="H136" s="39"/>
      <c r="I136" s="218"/>
      <c r="J136" s="39"/>
      <c r="K136" s="39"/>
      <c r="L136" s="43"/>
      <c r="M136" s="219"/>
      <c r="N136" s="220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137</v>
      </c>
      <c r="AU136" s="16" t="s">
        <v>83</v>
      </c>
    </row>
    <row r="137" s="2" customFormat="1">
      <c r="A137" s="37"/>
      <c r="B137" s="38"/>
      <c r="C137" s="39"/>
      <c r="D137" s="216" t="s">
        <v>211</v>
      </c>
      <c r="E137" s="39"/>
      <c r="F137" s="243" t="s">
        <v>305</v>
      </c>
      <c r="G137" s="39"/>
      <c r="H137" s="39"/>
      <c r="I137" s="218"/>
      <c r="J137" s="39"/>
      <c r="K137" s="39"/>
      <c r="L137" s="43"/>
      <c r="M137" s="219"/>
      <c r="N137" s="220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211</v>
      </c>
      <c r="AU137" s="16" t="s">
        <v>83</v>
      </c>
    </row>
    <row r="138" s="2" customFormat="1" ht="16.5" customHeight="1">
      <c r="A138" s="37"/>
      <c r="B138" s="38"/>
      <c r="C138" s="203" t="s">
        <v>135</v>
      </c>
      <c r="D138" s="203" t="s">
        <v>130</v>
      </c>
      <c r="E138" s="204" t="s">
        <v>231</v>
      </c>
      <c r="F138" s="205" t="s">
        <v>232</v>
      </c>
      <c r="G138" s="206" t="s">
        <v>165</v>
      </c>
      <c r="H138" s="207">
        <v>1</v>
      </c>
      <c r="I138" s="208"/>
      <c r="J138" s="209">
        <f>ROUND(I138*H138,2)</f>
        <v>0</v>
      </c>
      <c r="K138" s="205" t="s">
        <v>134</v>
      </c>
      <c r="L138" s="43"/>
      <c r="M138" s="210" t="s">
        <v>19</v>
      </c>
      <c r="N138" s="211" t="s">
        <v>44</v>
      </c>
      <c r="O138" s="83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4" t="s">
        <v>135</v>
      </c>
      <c r="AT138" s="214" t="s">
        <v>130</v>
      </c>
      <c r="AU138" s="214" t="s">
        <v>83</v>
      </c>
      <c r="AY138" s="16" t="s">
        <v>127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81</v>
      </c>
      <c r="BK138" s="215">
        <f>ROUND(I138*H138,2)</f>
        <v>0</v>
      </c>
      <c r="BL138" s="16" t="s">
        <v>135</v>
      </c>
      <c r="BM138" s="214" t="s">
        <v>233</v>
      </c>
    </row>
    <row r="139" s="2" customFormat="1">
      <c r="A139" s="37"/>
      <c r="B139" s="38"/>
      <c r="C139" s="39"/>
      <c r="D139" s="216" t="s">
        <v>137</v>
      </c>
      <c r="E139" s="39"/>
      <c r="F139" s="217" t="s">
        <v>234</v>
      </c>
      <c r="G139" s="39"/>
      <c r="H139" s="39"/>
      <c r="I139" s="218"/>
      <c r="J139" s="39"/>
      <c r="K139" s="39"/>
      <c r="L139" s="43"/>
      <c r="M139" s="219"/>
      <c r="N139" s="220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137</v>
      </c>
      <c r="AU139" s="16" t="s">
        <v>83</v>
      </c>
    </row>
    <row r="140" s="2" customFormat="1" ht="16.5" customHeight="1">
      <c r="A140" s="37"/>
      <c r="B140" s="38"/>
      <c r="C140" s="203" t="s">
        <v>235</v>
      </c>
      <c r="D140" s="203" t="s">
        <v>130</v>
      </c>
      <c r="E140" s="204" t="s">
        <v>236</v>
      </c>
      <c r="F140" s="205" t="s">
        <v>237</v>
      </c>
      <c r="G140" s="206" t="s">
        <v>133</v>
      </c>
      <c r="H140" s="207">
        <v>10</v>
      </c>
      <c r="I140" s="208"/>
      <c r="J140" s="209">
        <f>ROUND(I140*H140,2)</f>
        <v>0</v>
      </c>
      <c r="K140" s="205" t="s">
        <v>152</v>
      </c>
      <c r="L140" s="43"/>
      <c r="M140" s="210" t="s">
        <v>19</v>
      </c>
      <c r="N140" s="211" t="s">
        <v>44</v>
      </c>
      <c r="O140" s="83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4" t="s">
        <v>135</v>
      </c>
      <c r="AT140" s="214" t="s">
        <v>130</v>
      </c>
      <c r="AU140" s="214" t="s">
        <v>83</v>
      </c>
      <c r="AY140" s="16" t="s">
        <v>127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6" t="s">
        <v>81</v>
      </c>
      <c r="BK140" s="215">
        <f>ROUND(I140*H140,2)</f>
        <v>0</v>
      </c>
      <c r="BL140" s="16" t="s">
        <v>135</v>
      </c>
      <c r="BM140" s="214" t="s">
        <v>238</v>
      </c>
    </row>
    <row r="141" s="2" customFormat="1">
      <c r="A141" s="37"/>
      <c r="B141" s="38"/>
      <c r="C141" s="39"/>
      <c r="D141" s="216" t="s">
        <v>137</v>
      </c>
      <c r="E141" s="39"/>
      <c r="F141" s="217" t="s">
        <v>239</v>
      </c>
      <c r="G141" s="39"/>
      <c r="H141" s="39"/>
      <c r="I141" s="218"/>
      <c r="J141" s="39"/>
      <c r="K141" s="39"/>
      <c r="L141" s="43"/>
      <c r="M141" s="219"/>
      <c r="N141" s="220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137</v>
      </c>
      <c r="AU141" s="16" t="s">
        <v>83</v>
      </c>
    </row>
    <row r="142" s="2" customFormat="1">
      <c r="A142" s="37"/>
      <c r="B142" s="38"/>
      <c r="C142" s="39"/>
      <c r="D142" s="231" t="s">
        <v>155</v>
      </c>
      <c r="E142" s="39"/>
      <c r="F142" s="232" t="s">
        <v>240</v>
      </c>
      <c r="G142" s="39"/>
      <c r="H142" s="39"/>
      <c r="I142" s="218"/>
      <c r="J142" s="39"/>
      <c r="K142" s="39"/>
      <c r="L142" s="43"/>
      <c r="M142" s="219"/>
      <c r="N142" s="220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155</v>
      </c>
      <c r="AU142" s="16" t="s">
        <v>83</v>
      </c>
    </row>
    <row r="143" s="2" customFormat="1" ht="16.5" customHeight="1">
      <c r="A143" s="37"/>
      <c r="B143" s="38"/>
      <c r="C143" s="221" t="s">
        <v>241</v>
      </c>
      <c r="D143" s="221" t="s">
        <v>139</v>
      </c>
      <c r="E143" s="222" t="s">
        <v>242</v>
      </c>
      <c r="F143" s="223" t="s">
        <v>243</v>
      </c>
      <c r="G143" s="224" t="s">
        <v>133</v>
      </c>
      <c r="H143" s="225">
        <v>10.300000000000001</v>
      </c>
      <c r="I143" s="226"/>
      <c r="J143" s="227">
        <f>ROUND(I143*H143,2)</f>
        <v>0</v>
      </c>
      <c r="K143" s="223" t="s">
        <v>152</v>
      </c>
      <c r="L143" s="228"/>
      <c r="M143" s="229" t="s">
        <v>19</v>
      </c>
      <c r="N143" s="230" t="s">
        <v>44</v>
      </c>
      <c r="O143" s="83"/>
      <c r="P143" s="212">
        <f>O143*H143</f>
        <v>0</v>
      </c>
      <c r="Q143" s="212">
        <v>0.001</v>
      </c>
      <c r="R143" s="212">
        <f>Q143*H143</f>
        <v>0.0103</v>
      </c>
      <c r="S143" s="212">
        <v>0</v>
      </c>
      <c r="T143" s="21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4" t="s">
        <v>142</v>
      </c>
      <c r="AT143" s="214" t="s">
        <v>139</v>
      </c>
      <c r="AU143" s="214" t="s">
        <v>83</v>
      </c>
      <c r="AY143" s="16" t="s">
        <v>127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81</v>
      </c>
      <c r="BK143" s="215">
        <f>ROUND(I143*H143,2)</f>
        <v>0</v>
      </c>
      <c r="BL143" s="16" t="s">
        <v>135</v>
      </c>
      <c r="BM143" s="214" t="s">
        <v>244</v>
      </c>
    </row>
    <row r="144" s="2" customFormat="1">
      <c r="A144" s="37"/>
      <c r="B144" s="38"/>
      <c r="C144" s="39"/>
      <c r="D144" s="216" t="s">
        <v>137</v>
      </c>
      <c r="E144" s="39"/>
      <c r="F144" s="217" t="s">
        <v>243</v>
      </c>
      <c r="G144" s="39"/>
      <c r="H144" s="39"/>
      <c r="I144" s="218"/>
      <c r="J144" s="39"/>
      <c r="K144" s="39"/>
      <c r="L144" s="43"/>
      <c r="M144" s="219"/>
      <c r="N144" s="220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137</v>
      </c>
      <c r="AU144" s="16" t="s">
        <v>83</v>
      </c>
    </row>
    <row r="145" s="13" customFormat="1">
      <c r="A145" s="13"/>
      <c r="B145" s="233"/>
      <c r="C145" s="234"/>
      <c r="D145" s="216" t="s">
        <v>160</v>
      </c>
      <c r="E145" s="234"/>
      <c r="F145" s="235" t="s">
        <v>404</v>
      </c>
      <c r="G145" s="234"/>
      <c r="H145" s="236">
        <v>10.300000000000001</v>
      </c>
      <c r="I145" s="237"/>
      <c r="J145" s="234"/>
      <c r="K145" s="234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160</v>
      </c>
      <c r="AU145" s="242" t="s">
        <v>83</v>
      </c>
      <c r="AV145" s="13" t="s">
        <v>83</v>
      </c>
      <c r="AW145" s="13" t="s">
        <v>4</v>
      </c>
      <c r="AX145" s="13" t="s">
        <v>81</v>
      </c>
      <c r="AY145" s="242" t="s">
        <v>127</v>
      </c>
    </row>
    <row r="146" s="2" customFormat="1" ht="16.5" customHeight="1">
      <c r="A146" s="37"/>
      <c r="B146" s="38"/>
      <c r="C146" s="203" t="s">
        <v>251</v>
      </c>
      <c r="D146" s="203" t="s">
        <v>130</v>
      </c>
      <c r="E146" s="204" t="s">
        <v>340</v>
      </c>
      <c r="F146" s="205" t="s">
        <v>341</v>
      </c>
      <c r="G146" s="206" t="s">
        <v>133</v>
      </c>
      <c r="H146" s="207">
        <v>4</v>
      </c>
      <c r="I146" s="208"/>
      <c r="J146" s="209">
        <f>ROUND(I146*H146,2)</f>
        <v>0</v>
      </c>
      <c r="K146" s="205" t="s">
        <v>152</v>
      </c>
      <c r="L146" s="43"/>
      <c r="M146" s="210" t="s">
        <v>19</v>
      </c>
      <c r="N146" s="211" t="s">
        <v>44</v>
      </c>
      <c r="O146" s="83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4" t="s">
        <v>135</v>
      </c>
      <c r="AT146" s="214" t="s">
        <v>130</v>
      </c>
      <c r="AU146" s="214" t="s">
        <v>83</v>
      </c>
      <c r="AY146" s="16" t="s">
        <v>127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6" t="s">
        <v>81</v>
      </c>
      <c r="BK146" s="215">
        <f>ROUND(I146*H146,2)</f>
        <v>0</v>
      </c>
      <c r="BL146" s="16" t="s">
        <v>135</v>
      </c>
      <c r="BM146" s="214" t="s">
        <v>342</v>
      </c>
    </row>
    <row r="147" s="2" customFormat="1">
      <c r="A147" s="37"/>
      <c r="B147" s="38"/>
      <c r="C147" s="39"/>
      <c r="D147" s="216" t="s">
        <v>137</v>
      </c>
      <c r="E147" s="39"/>
      <c r="F147" s="217" t="s">
        <v>343</v>
      </c>
      <c r="G147" s="39"/>
      <c r="H147" s="39"/>
      <c r="I147" s="218"/>
      <c r="J147" s="39"/>
      <c r="K147" s="39"/>
      <c r="L147" s="43"/>
      <c r="M147" s="219"/>
      <c r="N147" s="220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137</v>
      </c>
      <c r="AU147" s="16" t="s">
        <v>83</v>
      </c>
    </row>
    <row r="148" s="2" customFormat="1">
      <c r="A148" s="37"/>
      <c r="B148" s="38"/>
      <c r="C148" s="39"/>
      <c r="D148" s="231" t="s">
        <v>155</v>
      </c>
      <c r="E148" s="39"/>
      <c r="F148" s="232" t="s">
        <v>344</v>
      </c>
      <c r="G148" s="39"/>
      <c r="H148" s="39"/>
      <c r="I148" s="218"/>
      <c r="J148" s="39"/>
      <c r="K148" s="39"/>
      <c r="L148" s="43"/>
      <c r="M148" s="219"/>
      <c r="N148" s="220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155</v>
      </c>
      <c r="AU148" s="16" t="s">
        <v>83</v>
      </c>
    </row>
    <row r="149" s="2" customFormat="1" ht="16.5" customHeight="1">
      <c r="A149" s="37"/>
      <c r="B149" s="38"/>
      <c r="C149" s="221" t="s">
        <v>193</v>
      </c>
      <c r="D149" s="221" t="s">
        <v>139</v>
      </c>
      <c r="E149" s="222" t="s">
        <v>345</v>
      </c>
      <c r="F149" s="223" t="s">
        <v>346</v>
      </c>
      <c r="G149" s="224" t="s">
        <v>133</v>
      </c>
      <c r="H149" s="225">
        <v>4</v>
      </c>
      <c r="I149" s="226"/>
      <c r="J149" s="227">
        <f>ROUND(I149*H149,2)</f>
        <v>0</v>
      </c>
      <c r="K149" s="223" t="s">
        <v>152</v>
      </c>
      <c r="L149" s="228"/>
      <c r="M149" s="229" t="s">
        <v>19</v>
      </c>
      <c r="N149" s="230" t="s">
        <v>44</v>
      </c>
      <c r="O149" s="83"/>
      <c r="P149" s="212">
        <f>O149*H149</f>
        <v>0</v>
      </c>
      <c r="Q149" s="212">
        <v>0.00020000000000000001</v>
      </c>
      <c r="R149" s="212">
        <f>Q149*H149</f>
        <v>0.00080000000000000004</v>
      </c>
      <c r="S149" s="212">
        <v>0</v>
      </c>
      <c r="T149" s="21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4" t="s">
        <v>142</v>
      </c>
      <c r="AT149" s="214" t="s">
        <v>139</v>
      </c>
      <c r="AU149" s="214" t="s">
        <v>83</v>
      </c>
      <c r="AY149" s="16" t="s">
        <v>127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81</v>
      </c>
      <c r="BK149" s="215">
        <f>ROUND(I149*H149,2)</f>
        <v>0</v>
      </c>
      <c r="BL149" s="16" t="s">
        <v>135</v>
      </c>
      <c r="BM149" s="214" t="s">
        <v>347</v>
      </c>
    </row>
    <row r="150" s="2" customFormat="1">
      <c r="A150" s="37"/>
      <c r="B150" s="38"/>
      <c r="C150" s="39"/>
      <c r="D150" s="216" t="s">
        <v>137</v>
      </c>
      <c r="E150" s="39"/>
      <c r="F150" s="217" t="s">
        <v>346</v>
      </c>
      <c r="G150" s="39"/>
      <c r="H150" s="39"/>
      <c r="I150" s="218"/>
      <c r="J150" s="39"/>
      <c r="K150" s="39"/>
      <c r="L150" s="43"/>
      <c r="M150" s="219"/>
      <c r="N150" s="220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137</v>
      </c>
      <c r="AU150" s="16" t="s">
        <v>83</v>
      </c>
    </row>
    <row r="151" s="2" customFormat="1" ht="16.5" customHeight="1">
      <c r="A151" s="37"/>
      <c r="B151" s="38"/>
      <c r="C151" s="203" t="s">
        <v>311</v>
      </c>
      <c r="D151" s="203" t="s">
        <v>130</v>
      </c>
      <c r="E151" s="204" t="s">
        <v>348</v>
      </c>
      <c r="F151" s="205" t="s">
        <v>349</v>
      </c>
      <c r="G151" s="206" t="s">
        <v>165</v>
      </c>
      <c r="H151" s="207">
        <v>1</v>
      </c>
      <c r="I151" s="208"/>
      <c r="J151" s="209">
        <f>ROUND(I151*H151,2)</f>
        <v>0</v>
      </c>
      <c r="K151" s="205" t="s">
        <v>152</v>
      </c>
      <c r="L151" s="43"/>
      <c r="M151" s="210" t="s">
        <v>19</v>
      </c>
      <c r="N151" s="211" t="s">
        <v>44</v>
      </c>
      <c r="O151" s="83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4" t="s">
        <v>135</v>
      </c>
      <c r="AT151" s="214" t="s">
        <v>130</v>
      </c>
      <c r="AU151" s="214" t="s">
        <v>83</v>
      </c>
      <c r="AY151" s="16" t="s">
        <v>127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81</v>
      </c>
      <c r="BK151" s="215">
        <f>ROUND(I151*H151,2)</f>
        <v>0</v>
      </c>
      <c r="BL151" s="16" t="s">
        <v>135</v>
      </c>
      <c r="BM151" s="214" t="s">
        <v>350</v>
      </c>
    </row>
    <row r="152" s="2" customFormat="1">
      <c r="A152" s="37"/>
      <c r="B152" s="38"/>
      <c r="C152" s="39"/>
      <c r="D152" s="216" t="s">
        <v>137</v>
      </c>
      <c r="E152" s="39"/>
      <c r="F152" s="217" t="s">
        <v>351</v>
      </c>
      <c r="G152" s="39"/>
      <c r="H152" s="39"/>
      <c r="I152" s="218"/>
      <c r="J152" s="39"/>
      <c r="K152" s="39"/>
      <c r="L152" s="43"/>
      <c r="M152" s="219"/>
      <c r="N152" s="220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137</v>
      </c>
      <c r="AU152" s="16" t="s">
        <v>83</v>
      </c>
    </row>
    <row r="153" s="2" customFormat="1">
      <c r="A153" s="37"/>
      <c r="B153" s="38"/>
      <c r="C153" s="39"/>
      <c r="D153" s="231" t="s">
        <v>155</v>
      </c>
      <c r="E153" s="39"/>
      <c r="F153" s="232" t="s">
        <v>352</v>
      </c>
      <c r="G153" s="39"/>
      <c r="H153" s="39"/>
      <c r="I153" s="218"/>
      <c r="J153" s="39"/>
      <c r="K153" s="39"/>
      <c r="L153" s="43"/>
      <c r="M153" s="219"/>
      <c r="N153" s="220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155</v>
      </c>
      <c r="AU153" s="16" t="s">
        <v>83</v>
      </c>
    </row>
    <row r="154" s="2" customFormat="1" ht="16.5" customHeight="1">
      <c r="A154" s="37"/>
      <c r="B154" s="38"/>
      <c r="C154" s="221" t="s">
        <v>316</v>
      </c>
      <c r="D154" s="221" t="s">
        <v>139</v>
      </c>
      <c r="E154" s="222" t="s">
        <v>357</v>
      </c>
      <c r="F154" s="223" t="s">
        <v>358</v>
      </c>
      <c r="G154" s="224" t="s">
        <v>165</v>
      </c>
      <c r="H154" s="225">
        <v>1</v>
      </c>
      <c r="I154" s="226"/>
      <c r="J154" s="227">
        <f>ROUND(I154*H154,2)</f>
        <v>0</v>
      </c>
      <c r="K154" s="223" t="s">
        <v>152</v>
      </c>
      <c r="L154" s="228"/>
      <c r="M154" s="229" t="s">
        <v>19</v>
      </c>
      <c r="N154" s="230" t="s">
        <v>44</v>
      </c>
      <c r="O154" s="83"/>
      <c r="P154" s="212">
        <f>O154*H154</f>
        <v>0</v>
      </c>
      <c r="Q154" s="212">
        <v>5.0000000000000002E-05</v>
      </c>
      <c r="R154" s="212">
        <f>Q154*H154</f>
        <v>5.0000000000000002E-05</v>
      </c>
      <c r="S154" s="212">
        <v>0</v>
      </c>
      <c r="T154" s="21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4" t="s">
        <v>142</v>
      </c>
      <c r="AT154" s="214" t="s">
        <v>139</v>
      </c>
      <c r="AU154" s="214" t="s">
        <v>83</v>
      </c>
      <c r="AY154" s="16" t="s">
        <v>127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6" t="s">
        <v>81</v>
      </c>
      <c r="BK154" s="215">
        <f>ROUND(I154*H154,2)</f>
        <v>0</v>
      </c>
      <c r="BL154" s="16" t="s">
        <v>135</v>
      </c>
      <c r="BM154" s="214" t="s">
        <v>359</v>
      </c>
    </row>
    <row r="155" s="2" customFormat="1">
      <c r="A155" s="37"/>
      <c r="B155" s="38"/>
      <c r="C155" s="39"/>
      <c r="D155" s="216" t="s">
        <v>137</v>
      </c>
      <c r="E155" s="39"/>
      <c r="F155" s="217" t="s">
        <v>358</v>
      </c>
      <c r="G155" s="39"/>
      <c r="H155" s="39"/>
      <c r="I155" s="218"/>
      <c r="J155" s="39"/>
      <c r="K155" s="39"/>
      <c r="L155" s="43"/>
      <c r="M155" s="219"/>
      <c r="N155" s="220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137</v>
      </c>
      <c r="AU155" s="16" t="s">
        <v>83</v>
      </c>
    </row>
    <row r="156" s="2" customFormat="1" ht="16.5" customHeight="1">
      <c r="A156" s="37"/>
      <c r="B156" s="38"/>
      <c r="C156" s="203" t="s">
        <v>309</v>
      </c>
      <c r="D156" s="203" t="s">
        <v>130</v>
      </c>
      <c r="E156" s="204" t="s">
        <v>252</v>
      </c>
      <c r="F156" s="205" t="s">
        <v>253</v>
      </c>
      <c r="G156" s="206" t="s">
        <v>254</v>
      </c>
      <c r="H156" s="207">
        <v>2</v>
      </c>
      <c r="I156" s="208"/>
      <c r="J156" s="209">
        <f>ROUND(I156*H156,2)</f>
        <v>0</v>
      </c>
      <c r="K156" s="205" t="s">
        <v>152</v>
      </c>
      <c r="L156" s="43"/>
      <c r="M156" s="210" t="s">
        <v>19</v>
      </c>
      <c r="N156" s="211" t="s">
        <v>44</v>
      </c>
      <c r="O156" s="83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4" t="s">
        <v>135</v>
      </c>
      <c r="AT156" s="214" t="s">
        <v>130</v>
      </c>
      <c r="AU156" s="214" t="s">
        <v>83</v>
      </c>
      <c r="AY156" s="16" t="s">
        <v>127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6" t="s">
        <v>81</v>
      </c>
      <c r="BK156" s="215">
        <f>ROUND(I156*H156,2)</f>
        <v>0</v>
      </c>
      <c r="BL156" s="16" t="s">
        <v>135</v>
      </c>
      <c r="BM156" s="214" t="s">
        <v>360</v>
      </c>
    </row>
    <row r="157" s="2" customFormat="1">
      <c r="A157" s="37"/>
      <c r="B157" s="38"/>
      <c r="C157" s="39"/>
      <c r="D157" s="216" t="s">
        <v>137</v>
      </c>
      <c r="E157" s="39"/>
      <c r="F157" s="217" t="s">
        <v>256</v>
      </c>
      <c r="G157" s="39"/>
      <c r="H157" s="39"/>
      <c r="I157" s="218"/>
      <c r="J157" s="39"/>
      <c r="K157" s="39"/>
      <c r="L157" s="43"/>
      <c r="M157" s="219"/>
      <c r="N157" s="220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137</v>
      </c>
      <c r="AU157" s="16" t="s">
        <v>83</v>
      </c>
    </row>
    <row r="158" s="2" customFormat="1">
      <c r="A158" s="37"/>
      <c r="B158" s="38"/>
      <c r="C158" s="39"/>
      <c r="D158" s="231" t="s">
        <v>155</v>
      </c>
      <c r="E158" s="39"/>
      <c r="F158" s="232" t="s">
        <v>257</v>
      </c>
      <c r="G158" s="39"/>
      <c r="H158" s="39"/>
      <c r="I158" s="218"/>
      <c r="J158" s="39"/>
      <c r="K158" s="39"/>
      <c r="L158" s="43"/>
      <c r="M158" s="219"/>
      <c r="N158" s="220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155</v>
      </c>
      <c r="AU158" s="16" t="s">
        <v>83</v>
      </c>
    </row>
    <row r="159" s="2" customFormat="1" ht="16.5" customHeight="1">
      <c r="A159" s="37"/>
      <c r="B159" s="38"/>
      <c r="C159" s="203" t="s">
        <v>262</v>
      </c>
      <c r="D159" s="203" t="s">
        <v>130</v>
      </c>
      <c r="E159" s="204" t="s">
        <v>263</v>
      </c>
      <c r="F159" s="205" t="s">
        <v>264</v>
      </c>
      <c r="G159" s="206" t="s">
        <v>165</v>
      </c>
      <c r="H159" s="207">
        <v>1</v>
      </c>
      <c r="I159" s="208"/>
      <c r="J159" s="209">
        <f>ROUND(I159*H159,2)</f>
        <v>0</v>
      </c>
      <c r="K159" s="205" t="s">
        <v>152</v>
      </c>
      <c r="L159" s="43"/>
      <c r="M159" s="210" t="s">
        <v>19</v>
      </c>
      <c r="N159" s="211" t="s">
        <v>44</v>
      </c>
      <c r="O159" s="83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4" t="s">
        <v>135</v>
      </c>
      <c r="AT159" s="214" t="s">
        <v>130</v>
      </c>
      <c r="AU159" s="214" t="s">
        <v>83</v>
      </c>
      <c r="AY159" s="16" t="s">
        <v>127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6" t="s">
        <v>81</v>
      </c>
      <c r="BK159" s="215">
        <f>ROUND(I159*H159,2)</f>
        <v>0</v>
      </c>
      <c r="BL159" s="16" t="s">
        <v>135</v>
      </c>
      <c r="BM159" s="214" t="s">
        <v>265</v>
      </c>
    </row>
    <row r="160" s="2" customFormat="1">
      <c r="A160" s="37"/>
      <c r="B160" s="38"/>
      <c r="C160" s="39"/>
      <c r="D160" s="216" t="s">
        <v>137</v>
      </c>
      <c r="E160" s="39"/>
      <c r="F160" s="217" t="s">
        <v>266</v>
      </c>
      <c r="G160" s="39"/>
      <c r="H160" s="39"/>
      <c r="I160" s="218"/>
      <c r="J160" s="39"/>
      <c r="K160" s="39"/>
      <c r="L160" s="43"/>
      <c r="M160" s="219"/>
      <c r="N160" s="220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137</v>
      </c>
      <c r="AU160" s="16" t="s">
        <v>83</v>
      </c>
    </row>
    <row r="161" s="2" customFormat="1">
      <c r="A161" s="37"/>
      <c r="B161" s="38"/>
      <c r="C161" s="39"/>
      <c r="D161" s="231" t="s">
        <v>155</v>
      </c>
      <c r="E161" s="39"/>
      <c r="F161" s="232" t="s">
        <v>267</v>
      </c>
      <c r="G161" s="39"/>
      <c r="H161" s="39"/>
      <c r="I161" s="218"/>
      <c r="J161" s="39"/>
      <c r="K161" s="39"/>
      <c r="L161" s="43"/>
      <c r="M161" s="219"/>
      <c r="N161" s="220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155</v>
      </c>
      <c r="AU161" s="16" t="s">
        <v>83</v>
      </c>
    </row>
    <row r="162" s="2" customFormat="1" ht="16.5" customHeight="1">
      <c r="A162" s="37"/>
      <c r="B162" s="38"/>
      <c r="C162" s="221" t="s">
        <v>268</v>
      </c>
      <c r="D162" s="221" t="s">
        <v>139</v>
      </c>
      <c r="E162" s="222" t="s">
        <v>269</v>
      </c>
      <c r="F162" s="223" t="s">
        <v>270</v>
      </c>
      <c r="G162" s="224" t="s">
        <v>165</v>
      </c>
      <c r="H162" s="225">
        <v>2</v>
      </c>
      <c r="I162" s="226"/>
      <c r="J162" s="227">
        <f>ROUND(I162*H162,2)</f>
        <v>0</v>
      </c>
      <c r="K162" s="223" t="s">
        <v>152</v>
      </c>
      <c r="L162" s="228"/>
      <c r="M162" s="229" t="s">
        <v>19</v>
      </c>
      <c r="N162" s="230" t="s">
        <v>44</v>
      </c>
      <c r="O162" s="83"/>
      <c r="P162" s="212">
        <f>O162*H162</f>
        <v>0</v>
      </c>
      <c r="Q162" s="212">
        <v>0.00020000000000000001</v>
      </c>
      <c r="R162" s="212">
        <f>Q162*H162</f>
        <v>0.00040000000000000002</v>
      </c>
      <c r="S162" s="212">
        <v>0</v>
      </c>
      <c r="T162" s="21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4" t="s">
        <v>142</v>
      </c>
      <c r="AT162" s="214" t="s">
        <v>139</v>
      </c>
      <c r="AU162" s="214" t="s">
        <v>83</v>
      </c>
      <c r="AY162" s="16" t="s">
        <v>127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6" t="s">
        <v>81</v>
      </c>
      <c r="BK162" s="215">
        <f>ROUND(I162*H162,2)</f>
        <v>0</v>
      </c>
      <c r="BL162" s="16" t="s">
        <v>135</v>
      </c>
      <c r="BM162" s="214" t="s">
        <v>271</v>
      </c>
    </row>
    <row r="163" s="2" customFormat="1">
      <c r="A163" s="37"/>
      <c r="B163" s="38"/>
      <c r="C163" s="39"/>
      <c r="D163" s="216" t="s">
        <v>137</v>
      </c>
      <c r="E163" s="39"/>
      <c r="F163" s="217" t="s">
        <v>270</v>
      </c>
      <c r="G163" s="39"/>
      <c r="H163" s="39"/>
      <c r="I163" s="218"/>
      <c r="J163" s="39"/>
      <c r="K163" s="39"/>
      <c r="L163" s="43"/>
      <c r="M163" s="219"/>
      <c r="N163" s="220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137</v>
      </c>
      <c r="AU163" s="16" t="s">
        <v>83</v>
      </c>
    </row>
    <row r="164" s="13" customFormat="1">
      <c r="A164" s="13"/>
      <c r="B164" s="233"/>
      <c r="C164" s="234"/>
      <c r="D164" s="216" t="s">
        <v>160</v>
      </c>
      <c r="E164" s="234"/>
      <c r="F164" s="235" t="s">
        <v>272</v>
      </c>
      <c r="G164" s="234"/>
      <c r="H164" s="236">
        <v>2</v>
      </c>
      <c r="I164" s="237"/>
      <c r="J164" s="234"/>
      <c r="K164" s="234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160</v>
      </c>
      <c r="AU164" s="242" t="s">
        <v>83</v>
      </c>
      <c r="AV164" s="13" t="s">
        <v>83</v>
      </c>
      <c r="AW164" s="13" t="s">
        <v>4</v>
      </c>
      <c r="AX164" s="13" t="s">
        <v>81</v>
      </c>
      <c r="AY164" s="242" t="s">
        <v>127</v>
      </c>
    </row>
    <row r="165" s="2" customFormat="1" ht="16.5" customHeight="1">
      <c r="A165" s="37"/>
      <c r="B165" s="38"/>
      <c r="C165" s="203" t="s">
        <v>372</v>
      </c>
      <c r="D165" s="203" t="s">
        <v>130</v>
      </c>
      <c r="E165" s="204" t="s">
        <v>405</v>
      </c>
      <c r="F165" s="205" t="s">
        <v>406</v>
      </c>
      <c r="G165" s="206" t="s">
        <v>165</v>
      </c>
      <c r="H165" s="207">
        <v>1</v>
      </c>
      <c r="I165" s="208"/>
      <c r="J165" s="209">
        <f>ROUND(I165*H165,2)</f>
        <v>0</v>
      </c>
      <c r="K165" s="205" t="s">
        <v>152</v>
      </c>
      <c r="L165" s="43"/>
      <c r="M165" s="210" t="s">
        <v>19</v>
      </c>
      <c r="N165" s="211" t="s">
        <v>44</v>
      </c>
      <c r="O165" s="83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4" t="s">
        <v>135</v>
      </c>
      <c r="AT165" s="214" t="s">
        <v>130</v>
      </c>
      <c r="AU165" s="214" t="s">
        <v>83</v>
      </c>
      <c r="AY165" s="16" t="s">
        <v>127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6" t="s">
        <v>81</v>
      </c>
      <c r="BK165" s="215">
        <f>ROUND(I165*H165,2)</f>
        <v>0</v>
      </c>
      <c r="BL165" s="16" t="s">
        <v>135</v>
      </c>
      <c r="BM165" s="214" t="s">
        <v>407</v>
      </c>
    </row>
    <row r="166" s="2" customFormat="1">
      <c r="A166" s="37"/>
      <c r="B166" s="38"/>
      <c r="C166" s="39"/>
      <c r="D166" s="216" t="s">
        <v>137</v>
      </c>
      <c r="E166" s="39"/>
      <c r="F166" s="217" t="s">
        <v>408</v>
      </c>
      <c r="G166" s="39"/>
      <c r="H166" s="39"/>
      <c r="I166" s="218"/>
      <c r="J166" s="39"/>
      <c r="K166" s="39"/>
      <c r="L166" s="43"/>
      <c r="M166" s="219"/>
      <c r="N166" s="220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137</v>
      </c>
      <c r="AU166" s="16" t="s">
        <v>83</v>
      </c>
    </row>
    <row r="167" s="2" customFormat="1">
      <c r="A167" s="37"/>
      <c r="B167" s="38"/>
      <c r="C167" s="39"/>
      <c r="D167" s="231" t="s">
        <v>155</v>
      </c>
      <c r="E167" s="39"/>
      <c r="F167" s="232" t="s">
        <v>409</v>
      </c>
      <c r="G167" s="39"/>
      <c r="H167" s="39"/>
      <c r="I167" s="218"/>
      <c r="J167" s="39"/>
      <c r="K167" s="39"/>
      <c r="L167" s="43"/>
      <c r="M167" s="219"/>
      <c r="N167" s="220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155</v>
      </c>
      <c r="AU167" s="16" t="s">
        <v>83</v>
      </c>
    </row>
    <row r="168" s="2" customFormat="1" ht="16.5" customHeight="1">
      <c r="A168" s="37"/>
      <c r="B168" s="38"/>
      <c r="C168" s="221" t="s">
        <v>374</v>
      </c>
      <c r="D168" s="221" t="s">
        <v>139</v>
      </c>
      <c r="E168" s="222" t="s">
        <v>410</v>
      </c>
      <c r="F168" s="223" t="s">
        <v>411</v>
      </c>
      <c r="G168" s="224" t="s">
        <v>133</v>
      </c>
      <c r="H168" s="225">
        <v>10</v>
      </c>
      <c r="I168" s="226"/>
      <c r="J168" s="227">
        <f>ROUND(I168*H168,2)</f>
        <v>0</v>
      </c>
      <c r="K168" s="223" t="s">
        <v>152</v>
      </c>
      <c r="L168" s="228"/>
      <c r="M168" s="229" t="s">
        <v>19</v>
      </c>
      <c r="N168" s="230" t="s">
        <v>44</v>
      </c>
      <c r="O168" s="83"/>
      <c r="P168" s="212">
        <f>O168*H168</f>
        <v>0</v>
      </c>
      <c r="Q168" s="212">
        <v>0.00040999999999999999</v>
      </c>
      <c r="R168" s="212">
        <f>Q168*H168</f>
        <v>0.0040999999999999995</v>
      </c>
      <c r="S168" s="212">
        <v>0</v>
      </c>
      <c r="T168" s="21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4" t="s">
        <v>142</v>
      </c>
      <c r="AT168" s="214" t="s">
        <v>139</v>
      </c>
      <c r="AU168" s="214" t="s">
        <v>83</v>
      </c>
      <c r="AY168" s="16" t="s">
        <v>127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6" t="s">
        <v>81</v>
      </c>
      <c r="BK168" s="215">
        <f>ROUND(I168*H168,2)</f>
        <v>0</v>
      </c>
      <c r="BL168" s="16" t="s">
        <v>135</v>
      </c>
      <c r="BM168" s="214" t="s">
        <v>412</v>
      </c>
    </row>
    <row r="169" s="2" customFormat="1">
      <c r="A169" s="37"/>
      <c r="B169" s="38"/>
      <c r="C169" s="39"/>
      <c r="D169" s="216" t="s">
        <v>137</v>
      </c>
      <c r="E169" s="39"/>
      <c r="F169" s="217" t="s">
        <v>411</v>
      </c>
      <c r="G169" s="39"/>
      <c r="H169" s="39"/>
      <c r="I169" s="218"/>
      <c r="J169" s="39"/>
      <c r="K169" s="39"/>
      <c r="L169" s="43"/>
      <c r="M169" s="219"/>
      <c r="N169" s="220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137</v>
      </c>
      <c r="AU169" s="16" t="s">
        <v>83</v>
      </c>
    </row>
    <row r="170" s="2" customFormat="1" ht="16.5" customHeight="1">
      <c r="A170" s="37"/>
      <c r="B170" s="38"/>
      <c r="C170" s="203" t="s">
        <v>273</v>
      </c>
      <c r="D170" s="203" t="s">
        <v>130</v>
      </c>
      <c r="E170" s="204" t="s">
        <v>274</v>
      </c>
      <c r="F170" s="205" t="s">
        <v>275</v>
      </c>
      <c r="G170" s="206" t="s">
        <v>216</v>
      </c>
      <c r="H170" s="207">
        <v>0.058000000000000003</v>
      </c>
      <c r="I170" s="208"/>
      <c r="J170" s="209">
        <f>ROUND(I170*H170,2)</f>
        <v>0</v>
      </c>
      <c r="K170" s="205" t="s">
        <v>134</v>
      </c>
      <c r="L170" s="43"/>
      <c r="M170" s="210" t="s">
        <v>19</v>
      </c>
      <c r="N170" s="211" t="s">
        <v>44</v>
      </c>
      <c r="O170" s="83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4" t="s">
        <v>135</v>
      </c>
      <c r="AT170" s="214" t="s">
        <v>130</v>
      </c>
      <c r="AU170" s="214" t="s">
        <v>83</v>
      </c>
      <c r="AY170" s="16" t="s">
        <v>127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6" t="s">
        <v>81</v>
      </c>
      <c r="BK170" s="215">
        <f>ROUND(I170*H170,2)</f>
        <v>0</v>
      </c>
      <c r="BL170" s="16" t="s">
        <v>135</v>
      </c>
      <c r="BM170" s="214" t="s">
        <v>276</v>
      </c>
    </row>
    <row r="171" s="2" customFormat="1">
      <c r="A171" s="37"/>
      <c r="B171" s="38"/>
      <c r="C171" s="39"/>
      <c r="D171" s="216" t="s">
        <v>137</v>
      </c>
      <c r="E171" s="39"/>
      <c r="F171" s="217" t="s">
        <v>277</v>
      </c>
      <c r="G171" s="39"/>
      <c r="H171" s="39"/>
      <c r="I171" s="218"/>
      <c r="J171" s="39"/>
      <c r="K171" s="39"/>
      <c r="L171" s="43"/>
      <c r="M171" s="219"/>
      <c r="N171" s="220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137</v>
      </c>
      <c r="AU171" s="16" t="s">
        <v>83</v>
      </c>
    </row>
    <row r="172" s="12" customFormat="1" ht="25.92" customHeight="1">
      <c r="A172" s="12"/>
      <c r="B172" s="187"/>
      <c r="C172" s="188"/>
      <c r="D172" s="189" t="s">
        <v>72</v>
      </c>
      <c r="E172" s="190" t="s">
        <v>139</v>
      </c>
      <c r="F172" s="190" t="s">
        <v>313</v>
      </c>
      <c r="G172" s="188"/>
      <c r="H172" s="188"/>
      <c r="I172" s="191"/>
      <c r="J172" s="192">
        <f>BK172</f>
        <v>0</v>
      </c>
      <c r="K172" s="188"/>
      <c r="L172" s="193"/>
      <c r="M172" s="194"/>
      <c r="N172" s="195"/>
      <c r="O172" s="195"/>
      <c r="P172" s="196">
        <f>P173</f>
        <v>0</v>
      </c>
      <c r="Q172" s="195"/>
      <c r="R172" s="196">
        <f>R173</f>
        <v>0</v>
      </c>
      <c r="S172" s="195"/>
      <c r="T172" s="197">
        <f>T173</f>
        <v>0.042000000000000003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98" t="s">
        <v>144</v>
      </c>
      <c r="AT172" s="199" t="s">
        <v>72</v>
      </c>
      <c r="AU172" s="199" t="s">
        <v>73</v>
      </c>
      <c r="AY172" s="198" t="s">
        <v>127</v>
      </c>
      <c r="BK172" s="200">
        <f>BK173</f>
        <v>0</v>
      </c>
    </row>
    <row r="173" s="12" customFormat="1" ht="22.8" customHeight="1">
      <c r="A173" s="12"/>
      <c r="B173" s="187"/>
      <c r="C173" s="188"/>
      <c r="D173" s="189" t="s">
        <v>72</v>
      </c>
      <c r="E173" s="201" t="s">
        <v>314</v>
      </c>
      <c r="F173" s="201" t="s">
        <v>315</v>
      </c>
      <c r="G173" s="188"/>
      <c r="H173" s="188"/>
      <c r="I173" s="191"/>
      <c r="J173" s="202">
        <f>BK173</f>
        <v>0</v>
      </c>
      <c r="K173" s="188"/>
      <c r="L173" s="193"/>
      <c r="M173" s="194"/>
      <c r="N173" s="195"/>
      <c r="O173" s="195"/>
      <c r="P173" s="196">
        <f>SUM(P174:P182)</f>
        <v>0</v>
      </c>
      <c r="Q173" s="195"/>
      <c r="R173" s="196">
        <f>SUM(R174:R182)</f>
        <v>0</v>
      </c>
      <c r="S173" s="195"/>
      <c r="T173" s="197">
        <f>SUM(T174:T182)</f>
        <v>0.042000000000000003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98" t="s">
        <v>144</v>
      </c>
      <c r="AT173" s="199" t="s">
        <v>72</v>
      </c>
      <c r="AU173" s="199" t="s">
        <v>81</v>
      </c>
      <c r="AY173" s="198" t="s">
        <v>127</v>
      </c>
      <c r="BK173" s="200">
        <f>SUM(BK174:BK182)</f>
        <v>0</v>
      </c>
    </row>
    <row r="174" s="2" customFormat="1" ht="16.5" customHeight="1">
      <c r="A174" s="37"/>
      <c r="B174" s="38"/>
      <c r="C174" s="203" t="s">
        <v>307</v>
      </c>
      <c r="D174" s="203" t="s">
        <v>130</v>
      </c>
      <c r="E174" s="204" t="s">
        <v>317</v>
      </c>
      <c r="F174" s="205" t="s">
        <v>318</v>
      </c>
      <c r="G174" s="206" t="s">
        <v>165</v>
      </c>
      <c r="H174" s="207">
        <v>2</v>
      </c>
      <c r="I174" s="208"/>
      <c r="J174" s="209">
        <f>ROUND(I174*H174,2)</f>
        <v>0</v>
      </c>
      <c r="K174" s="205" t="s">
        <v>152</v>
      </c>
      <c r="L174" s="43"/>
      <c r="M174" s="210" t="s">
        <v>19</v>
      </c>
      <c r="N174" s="211" t="s">
        <v>44</v>
      </c>
      <c r="O174" s="83"/>
      <c r="P174" s="212">
        <f>O174*H174</f>
        <v>0</v>
      </c>
      <c r="Q174" s="212">
        <v>0</v>
      </c>
      <c r="R174" s="212">
        <f>Q174*H174</f>
        <v>0</v>
      </c>
      <c r="S174" s="212">
        <v>0.021000000000000001</v>
      </c>
      <c r="T174" s="213">
        <f>S174*H174</f>
        <v>0.042000000000000003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4" t="s">
        <v>319</v>
      </c>
      <c r="AT174" s="214" t="s">
        <v>130</v>
      </c>
      <c r="AU174" s="214" t="s">
        <v>83</v>
      </c>
      <c r="AY174" s="16" t="s">
        <v>127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6" t="s">
        <v>81</v>
      </c>
      <c r="BK174" s="215">
        <f>ROUND(I174*H174,2)</f>
        <v>0</v>
      </c>
      <c r="BL174" s="16" t="s">
        <v>319</v>
      </c>
      <c r="BM174" s="214" t="s">
        <v>361</v>
      </c>
    </row>
    <row r="175" s="2" customFormat="1">
      <c r="A175" s="37"/>
      <c r="B175" s="38"/>
      <c r="C175" s="39"/>
      <c r="D175" s="216" t="s">
        <v>137</v>
      </c>
      <c r="E175" s="39"/>
      <c r="F175" s="217" t="s">
        <v>321</v>
      </c>
      <c r="G175" s="39"/>
      <c r="H175" s="39"/>
      <c r="I175" s="218"/>
      <c r="J175" s="39"/>
      <c r="K175" s="39"/>
      <c r="L175" s="43"/>
      <c r="M175" s="219"/>
      <c r="N175" s="220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137</v>
      </c>
      <c r="AU175" s="16" t="s">
        <v>83</v>
      </c>
    </row>
    <row r="176" s="2" customFormat="1">
      <c r="A176" s="37"/>
      <c r="B176" s="38"/>
      <c r="C176" s="39"/>
      <c r="D176" s="231" t="s">
        <v>155</v>
      </c>
      <c r="E176" s="39"/>
      <c r="F176" s="232" t="s">
        <v>322</v>
      </c>
      <c r="G176" s="39"/>
      <c r="H176" s="39"/>
      <c r="I176" s="218"/>
      <c r="J176" s="39"/>
      <c r="K176" s="39"/>
      <c r="L176" s="43"/>
      <c r="M176" s="219"/>
      <c r="N176" s="220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155</v>
      </c>
      <c r="AU176" s="16" t="s">
        <v>83</v>
      </c>
    </row>
    <row r="177" s="2" customFormat="1" ht="16.5" customHeight="1">
      <c r="A177" s="37"/>
      <c r="B177" s="38"/>
      <c r="C177" s="203" t="s">
        <v>413</v>
      </c>
      <c r="D177" s="203" t="s">
        <v>130</v>
      </c>
      <c r="E177" s="204" t="s">
        <v>324</v>
      </c>
      <c r="F177" s="205" t="s">
        <v>325</v>
      </c>
      <c r="G177" s="206" t="s">
        <v>216</v>
      </c>
      <c r="H177" s="207">
        <v>0.042000000000000003</v>
      </c>
      <c r="I177" s="208"/>
      <c r="J177" s="209">
        <f>ROUND(I177*H177,2)</f>
        <v>0</v>
      </c>
      <c r="K177" s="205" t="s">
        <v>152</v>
      </c>
      <c r="L177" s="43"/>
      <c r="M177" s="210" t="s">
        <v>19</v>
      </c>
      <c r="N177" s="211" t="s">
        <v>44</v>
      </c>
      <c r="O177" s="83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4" t="s">
        <v>319</v>
      </c>
      <c r="AT177" s="214" t="s">
        <v>130</v>
      </c>
      <c r="AU177" s="214" t="s">
        <v>83</v>
      </c>
      <c r="AY177" s="16" t="s">
        <v>127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6" t="s">
        <v>81</v>
      </c>
      <c r="BK177" s="215">
        <f>ROUND(I177*H177,2)</f>
        <v>0</v>
      </c>
      <c r="BL177" s="16" t="s">
        <v>319</v>
      </c>
      <c r="BM177" s="214" t="s">
        <v>414</v>
      </c>
    </row>
    <row r="178" s="2" customFormat="1">
      <c r="A178" s="37"/>
      <c r="B178" s="38"/>
      <c r="C178" s="39"/>
      <c r="D178" s="216" t="s">
        <v>137</v>
      </c>
      <c r="E178" s="39"/>
      <c r="F178" s="217" t="s">
        <v>327</v>
      </c>
      <c r="G178" s="39"/>
      <c r="H178" s="39"/>
      <c r="I178" s="218"/>
      <c r="J178" s="39"/>
      <c r="K178" s="39"/>
      <c r="L178" s="43"/>
      <c r="M178" s="219"/>
      <c r="N178" s="220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137</v>
      </c>
      <c r="AU178" s="16" t="s">
        <v>83</v>
      </c>
    </row>
    <row r="179" s="2" customFormat="1">
      <c r="A179" s="37"/>
      <c r="B179" s="38"/>
      <c r="C179" s="39"/>
      <c r="D179" s="231" t="s">
        <v>155</v>
      </c>
      <c r="E179" s="39"/>
      <c r="F179" s="232" t="s">
        <v>328</v>
      </c>
      <c r="G179" s="39"/>
      <c r="H179" s="39"/>
      <c r="I179" s="218"/>
      <c r="J179" s="39"/>
      <c r="K179" s="39"/>
      <c r="L179" s="43"/>
      <c r="M179" s="219"/>
      <c r="N179" s="220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155</v>
      </c>
      <c r="AU179" s="16" t="s">
        <v>83</v>
      </c>
    </row>
    <row r="180" s="2" customFormat="1" ht="24.15" customHeight="1">
      <c r="A180" s="37"/>
      <c r="B180" s="38"/>
      <c r="C180" s="203" t="s">
        <v>415</v>
      </c>
      <c r="D180" s="203" t="s">
        <v>130</v>
      </c>
      <c r="E180" s="204" t="s">
        <v>330</v>
      </c>
      <c r="F180" s="205" t="s">
        <v>331</v>
      </c>
      <c r="G180" s="206" t="s">
        <v>216</v>
      </c>
      <c r="H180" s="207">
        <v>0.042000000000000003</v>
      </c>
      <c r="I180" s="208"/>
      <c r="J180" s="209">
        <f>ROUND(I180*H180,2)</f>
        <v>0</v>
      </c>
      <c r="K180" s="205" t="s">
        <v>152</v>
      </c>
      <c r="L180" s="43"/>
      <c r="M180" s="210" t="s">
        <v>19</v>
      </c>
      <c r="N180" s="211" t="s">
        <v>44</v>
      </c>
      <c r="O180" s="83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4" t="s">
        <v>319</v>
      </c>
      <c r="AT180" s="214" t="s">
        <v>130</v>
      </c>
      <c r="AU180" s="214" t="s">
        <v>83</v>
      </c>
      <c r="AY180" s="16" t="s">
        <v>127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6" t="s">
        <v>81</v>
      </c>
      <c r="BK180" s="215">
        <f>ROUND(I180*H180,2)</f>
        <v>0</v>
      </c>
      <c r="BL180" s="16" t="s">
        <v>319</v>
      </c>
      <c r="BM180" s="214" t="s">
        <v>416</v>
      </c>
    </row>
    <row r="181" s="2" customFormat="1">
      <c r="A181" s="37"/>
      <c r="B181" s="38"/>
      <c r="C181" s="39"/>
      <c r="D181" s="216" t="s">
        <v>137</v>
      </c>
      <c r="E181" s="39"/>
      <c r="F181" s="217" t="s">
        <v>333</v>
      </c>
      <c r="G181" s="39"/>
      <c r="H181" s="39"/>
      <c r="I181" s="218"/>
      <c r="J181" s="39"/>
      <c r="K181" s="39"/>
      <c r="L181" s="43"/>
      <c r="M181" s="219"/>
      <c r="N181" s="220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137</v>
      </c>
      <c r="AU181" s="16" t="s">
        <v>83</v>
      </c>
    </row>
    <row r="182" s="2" customFormat="1">
      <c r="A182" s="37"/>
      <c r="B182" s="38"/>
      <c r="C182" s="39"/>
      <c r="D182" s="231" t="s">
        <v>155</v>
      </c>
      <c r="E182" s="39"/>
      <c r="F182" s="232" t="s">
        <v>334</v>
      </c>
      <c r="G182" s="39"/>
      <c r="H182" s="39"/>
      <c r="I182" s="218"/>
      <c r="J182" s="39"/>
      <c r="K182" s="39"/>
      <c r="L182" s="43"/>
      <c r="M182" s="219"/>
      <c r="N182" s="220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155</v>
      </c>
      <c r="AU182" s="16" t="s">
        <v>83</v>
      </c>
    </row>
    <row r="183" s="12" customFormat="1" ht="25.92" customHeight="1">
      <c r="A183" s="12"/>
      <c r="B183" s="187"/>
      <c r="C183" s="188"/>
      <c r="D183" s="189" t="s">
        <v>72</v>
      </c>
      <c r="E183" s="190" t="s">
        <v>278</v>
      </c>
      <c r="F183" s="190" t="s">
        <v>279</v>
      </c>
      <c r="G183" s="188"/>
      <c r="H183" s="188"/>
      <c r="I183" s="191"/>
      <c r="J183" s="192">
        <f>BK183</f>
        <v>0</v>
      </c>
      <c r="K183" s="188"/>
      <c r="L183" s="193"/>
      <c r="M183" s="194"/>
      <c r="N183" s="195"/>
      <c r="O183" s="195"/>
      <c r="P183" s="196">
        <f>P184</f>
        <v>0</v>
      </c>
      <c r="Q183" s="195"/>
      <c r="R183" s="196">
        <f>R184</f>
        <v>0</v>
      </c>
      <c r="S183" s="195"/>
      <c r="T183" s="197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98" t="s">
        <v>280</v>
      </c>
      <c r="AT183" s="199" t="s">
        <v>72</v>
      </c>
      <c r="AU183" s="199" t="s">
        <v>73</v>
      </c>
      <c r="AY183" s="198" t="s">
        <v>127</v>
      </c>
      <c r="BK183" s="200">
        <f>BK184</f>
        <v>0</v>
      </c>
    </row>
    <row r="184" s="12" customFormat="1" ht="22.8" customHeight="1">
      <c r="A184" s="12"/>
      <c r="B184" s="187"/>
      <c r="C184" s="188"/>
      <c r="D184" s="189" t="s">
        <v>72</v>
      </c>
      <c r="E184" s="201" t="s">
        <v>281</v>
      </c>
      <c r="F184" s="201" t="s">
        <v>282</v>
      </c>
      <c r="G184" s="188"/>
      <c r="H184" s="188"/>
      <c r="I184" s="191"/>
      <c r="J184" s="202">
        <f>BK184</f>
        <v>0</v>
      </c>
      <c r="K184" s="188"/>
      <c r="L184" s="193"/>
      <c r="M184" s="194"/>
      <c r="N184" s="195"/>
      <c r="O184" s="195"/>
      <c r="P184" s="196">
        <f>SUM(P185:P187)</f>
        <v>0</v>
      </c>
      <c r="Q184" s="195"/>
      <c r="R184" s="196">
        <f>SUM(R185:R187)</f>
        <v>0</v>
      </c>
      <c r="S184" s="195"/>
      <c r="T184" s="197">
        <f>SUM(T185:T187)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98" t="s">
        <v>280</v>
      </c>
      <c r="AT184" s="199" t="s">
        <v>72</v>
      </c>
      <c r="AU184" s="199" t="s">
        <v>81</v>
      </c>
      <c r="AY184" s="198" t="s">
        <v>127</v>
      </c>
      <c r="BK184" s="200">
        <f>SUM(BK185:BK187)</f>
        <v>0</v>
      </c>
    </row>
    <row r="185" s="2" customFormat="1" ht="16.5" customHeight="1">
      <c r="A185" s="37"/>
      <c r="B185" s="38"/>
      <c r="C185" s="203" t="s">
        <v>142</v>
      </c>
      <c r="D185" s="203" t="s">
        <v>130</v>
      </c>
      <c r="E185" s="204" t="s">
        <v>283</v>
      </c>
      <c r="F185" s="205" t="s">
        <v>284</v>
      </c>
      <c r="G185" s="206" t="s">
        <v>285</v>
      </c>
      <c r="H185" s="207">
        <v>1</v>
      </c>
      <c r="I185" s="208"/>
      <c r="J185" s="209">
        <f>ROUND(I185*H185,2)</f>
        <v>0</v>
      </c>
      <c r="K185" s="205" t="s">
        <v>152</v>
      </c>
      <c r="L185" s="43"/>
      <c r="M185" s="210" t="s">
        <v>19</v>
      </c>
      <c r="N185" s="211" t="s">
        <v>44</v>
      </c>
      <c r="O185" s="83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4" t="s">
        <v>286</v>
      </c>
      <c r="AT185" s="214" t="s">
        <v>130</v>
      </c>
      <c r="AU185" s="214" t="s">
        <v>83</v>
      </c>
      <c r="AY185" s="16" t="s">
        <v>127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6" t="s">
        <v>81</v>
      </c>
      <c r="BK185" s="215">
        <f>ROUND(I185*H185,2)</f>
        <v>0</v>
      </c>
      <c r="BL185" s="16" t="s">
        <v>286</v>
      </c>
      <c r="BM185" s="214" t="s">
        <v>287</v>
      </c>
    </row>
    <row r="186" s="2" customFormat="1">
      <c r="A186" s="37"/>
      <c r="B186" s="38"/>
      <c r="C186" s="39"/>
      <c r="D186" s="216" t="s">
        <v>137</v>
      </c>
      <c r="E186" s="39"/>
      <c r="F186" s="217" t="s">
        <v>284</v>
      </c>
      <c r="G186" s="39"/>
      <c r="H186" s="39"/>
      <c r="I186" s="218"/>
      <c r="J186" s="39"/>
      <c r="K186" s="39"/>
      <c r="L186" s="43"/>
      <c r="M186" s="219"/>
      <c r="N186" s="220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137</v>
      </c>
      <c r="AU186" s="16" t="s">
        <v>83</v>
      </c>
    </row>
    <row r="187" s="2" customFormat="1">
      <c r="A187" s="37"/>
      <c r="B187" s="38"/>
      <c r="C187" s="39"/>
      <c r="D187" s="231" t="s">
        <v>155</v>
      </c>
      <c r="E187" s="39"/>
      <c r="F187" s="232" t="s">
        <v>288</v>
      </c>
      <c r="G187" s="39"/>
      <c r="H187" s="39"/>
      <c r="I187" s="218"/>
      <c r="J187" s="39"/>
      <c r="K187" s="39"/>
      <c r="L187" s="43"/>
      <c r="M187" s="244"/>
      <c r="N187" s="245"/>
      <c r="O187" s="246"/>
      <c r="P187" s="246"/>
      <c r="Q187" s="246"/>
      <c r="R187" s="246"/>
      <c r="S187" s="246"/>
      <c r="T187" s="24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155</v>
      </c>
      <c r="AU187" s="16" t="s">
        <v>83</v>
      </c>
    </row>
    <row r="188" s="2" customFormat="1" ht="6.96" customHeight="1">
      <c r="A188" s="37"/>
      <c r="B188" s="58"/>
      <c r="C188" s="59"/>
      <c r="D188" s="59"/>
      <c r="E188" s="59"/>
      <c r="F188" s="59"/>
      <c r="G188" s="59"/>
      <c r="H188" s="59"/>
      <c r="I188" s="59"/>
      <c r="J188" s="59"/>
      <c r="K188" s="59"/>
      <c r="L188" s="43"/>
      <c r="M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</row>
  </sheetData>
  <sheetProtection sheet="1" autoFilter="0" formatColumns="0" formatRows="0" objects="1" scenarios="1" spinCount="100000" saltValue="Whw28x3AzFNYXEjUI8j9XIyqappcZvMpYfM6Gm0j8ATNvDiJigdFRmEDXu0MELkkRpjHk9vcDz24ZNDvtK8/CQ==" hashValue="/bRX69IDJqLs6TzP02N2SlDPLfQHYA8vLBq1dI3InIIz+OBM7w4lxXIpzYNHuB0+z+eJvrzEQiknj2KtGlnQRw==" algorithmName="SHA-512" password="CC35"/>
  <autoFilter ref="C86:K187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2_01/721171905"/>
    <hyperlink ref="F96" r:id="rId2" display="https://podminky.urs.cz/item/CS_URS_2022_01/741110001"/>
    <hyperlink ref="F102" r:id="rId3" display="https://podminky.urs.cz/item/CS_URS_2022_01/741122016"/>
    <hyperlink ref="F108" r:id="rId4" display="https://podminky.urs.cz/item/CS_URS_2022_01/741130001"/>
    <hyperlink ref="F111" r:id="rId5" display="https://podminky.urs.cz/item/CS_URS_2022_01/741210001"/>
    <hyperlink ref="F124" r:id="rId6" display="https://podminky.urs.cz/item/CS_URS_2022_01/741331033"/>
    <hyperlink ref="F142" r:id="rId7" display="https://podminky.urs.cz/item/CS_URS_2022_01/751791122"/>
    <hyperlink ref="F148" r:id="rId8" display="https://podminky.urs.cz/item/CS_URS_2022_01/751791182"/>
    <hyperlink ref="F153" r:id="rId9" display="https://podminky.urs.cz/item/CS_URS_2022_01/751791184"/>
    <hyperlink ref="F158" r:id="rId10" display="https://podminky.urs.cz/item/CS_URS_2022_01/751791301"/>
    <hyperlink ref="F161" r:id="rId11" display="https://podminky.urs.cz/item/CS_URS_2022_01/751792004"/>
    <hyperlink ref="F167" r:id="rId12" display="https://podminky.urs.cz/item/CS_URS_2022_01/751792008"/>
    <hyperlink ref="F176" r:id="rId13" display="https://podminky.urs.cz/item/CS_URS_2022_01/468081315"/>
    <hyperlink ref="F179" r:id="rId14" display="https://podminky.urs.cz/item/CS_URS_2022_01/469972111"/>
    <hyperlink ref="F182" r:id="rId15" display="https://podminky.urs.cz/item/CS_URS_2022_01/469973114"/>
    <hyperlink ref="F187" r:id="rId16" display="https://podminky.urs.cz/item/CS_URS_2022_01/06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83</v>
      </c>
    </row>
    <row r="4" s="1" customFormat="1" ht="24.96" customHeight="1">
      <c r="B4" s="19"/>
      <c r="D4" s="129" t="s">
        <v>99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Obvod OŘ ÚL, PO/DK, lokální klim. v DK - akce BOZP 2022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100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417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418</v>
      </c>
      <c r="G12" s="37"/>
      <c r="H12" s="37"/>
      <c r="I12" s="131" t="s">
        <v>23</v>
      </c>
      <c r="J12" s="136" t="str">
        <f>'Rekapitulace stavby'!AN8</f>
        <v>5. 5. 2022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35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27</v>
      </c>
      <c r="F24" s="37"/>
      <c r="G24" s="37"/>
      <c r="H24" s="37"/>
      <c r="I24" s="131" t="s">
        <v>28</v>
      </c>
      <c r="J24" s="135" t="s">
        <v>36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37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39</v>
      </c>
      <c r="E30" s="37"/>
      <c r="F30" s="37"/>
      <c r="G30" s="37"/>
      <c r="H30" s="37"/>
      <c r="I30" s="37"/>
      <c r="J30" s="143">
        <f>ROUND(J86,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41</v>
      </c>
      <c r="G32" s="37"/>
      <c r="H32" s="37"/>
      <c r="I32" s="144" t="s">
        <v>40</v>
      </c>
      <c r="J32" s="144" t="s">
        <v>42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43</v>
      </c>
      <c r="E33" s="131" t="s">
        <v>44</v>
      </c>
      <c r="F33" s="146">
        <f>ROUND((SUM(BE86:BE179)),  2)</f>
        <v>0</v>
      </c>
      <c r="G33" s="37"/>
      <c r="H33" s="37"/>
      <c r="I33" s="147">
        <v>0.20999999999999999</v>
      </c>
      <c r="J33" s="146">
        <f>ROUND(((SUM(BE86:BE179))*I33),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45</v>
      </c>
      <c r="F34" s="146">
        <f>ROUND((SUM(BF86:BF179)),  2)</f>
        <v>0</v>
      </c>
      <c r="G34" s="37"/>
      <c r="H34" s="37"/>
      <c r="I34" s="147">
        <v>0.14999999999999999</v>
      </c>
      <c r="J34" s="146">
        <f>ROUND(((SUM(BF86:BF179))*I34),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46</v>
      </c>
      <c r="F35" s="146">
        <f>ROUND((SUM(BG86:BG179)),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47</v>
      </c>
      <c r="F36" s="146">
        <f>ROUND((SUM(BH86:BH179)),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48</v>
      </c>
      <c r="F37" s="146">
        <f>ROUND((SUM(BI86:BI179)),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49</v>
      </c>
      <c r="E39" s="150"/>
      <c r="F39" s="150"/>
      <c r="G39" s="151" t="s">
        <v>50</v>
      </c>
      <c r="H39" s="152" t="s">
        <v>51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103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Obvod OŘ ÚL, PO/DK, lokální klim. v DK - akce BOZP 2022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SO-06 - Františkov nad Ploučnicí - dopravní kancelář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Františkov nad Ploučnicí</v>
      </c>
      <c r="G52" s="39"/>
      <c r="H52" s="39"/>
      <c r="I52" s="31" t="s">
        <v>23</v>
      </c>
      <c r="J52" s="71" t="str">
        <f>IF(J12="","",J12)</f>
        <v>5. 5. 2022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104</v>
      </c>
      <c r="D57" s="161"/>
      <c r="E57" s="161"/>
      <c r="F57" s="161"/>
      <c r="G57" s="161"/>
      <c r="H57" s="161"/>
      <c r="I57" s="161"/>
      <c r="J57" s="162" t="s">
        <v>105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71</v>
      </c>
      <c r="D59" s="39"/>
      <c r="E59" s="39"/>
      <c r="F59" s="39"/>
      <c r="G59" s="39"/>
      <c r="H59" s="39"/>
      <c r="I59" s="39"/>
      <c r="J59" s="101">
        <f>J86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106</v>
      </c>
    </row>
    <row r="60" s="9" customFormat="1" ht="24.96" customHeight="1">
      <c r="A60" s="9"/>
      <c r="B60" s="164"/>
      <c r="C60" s="165"/>
      <c r="D60" s="166" t="s">
        <v>107</v>
      </c>
      <c r="E60" s="167"/>
      <c r="F60" s="167"/>
      <c r="G60" s="167"/>
      <c r="H60" s="167"/>
      <c r="I60" s="167"/>
      <c r="J60" s="168">
        <f>J87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108</v>
      </c>
      <c r="E61" s="173"/>
      <c r="F61" s="173"/>
      <c r="G61" s="173"/>
      <c r="H61" s="173"/>
      <c r="I61" s="173"/>
      <c r="J61" s="174">
        <f>J88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109</v>
      </c>
      <c r="E62" s="173"/>
      <c r="F62" s="173"/>
      <c r="G62" s="173"/>
      <c r="H62" s="173"/>
      <c r="I62" s="173"/>
      <c r="J62" s="174">
        <f>J127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4"/>
      <c r="C63" s="165"/>
      <c r="D63" s="166" t="s">
        <v>291</v>
      </c>
      <c r="E63" s="167"/>
      <c r="F63" s="167"/>
      <c r="G63" s="167"/>
      <c r="H63" s="167"/>
      <c r="I63" s="167"/>
      <c r="J63" s="168">
        <f>J164</f>
        <v>0</v>
      </c>
      <c r="K63" s="165"/>
      <c r="L63" s="16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0"/>
      <c r="C64" s="171"/>
      <c r="D64" s="172" t="s">
        <v>292</v>
      </c>
      <c r="E64" s="173"/>
      <c r="F64" s="173"/>
      <c r="G64" s="173"/>
      <c r="H64" s="173"/>
      <c r="I64" s="173"/>
      <c r="J64" s="174">
        <f>J165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4"/>
      <c r="C65" s="165"/>
      <c r="D65" s="166" t="s">
        <v>110</v>
      </c>
      <c r="E65" s="167"/>
      <c r="F65" s="167"/>
      <c r="G65" s="167"/>
      <c r="H65" s="167"/>
      <c r="I65" s="167"/>
      <c r="J65" s="168">
        <f>J175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0"/>
      <c r="C66" s="171"/>
      <c r="D66" s="172" t="s">
        <v>111</v>
      </c>
      <c r="E66" s="173"/>
      <c r="F66" s="173"/>
      <c r="G66" s="173"/>
      <c r="H66" s="173"/>
      <c r="I66" s="173"/>
      <c r="J66" s="174">
        <f>J176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112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59" t="str">
        <f>E7</f>
        <v>Obvod OŘ ÚL, PO/DK, lokální klim. v DK - akce BOZP 2022</v>
      </c>
      <c r="F76" s="31"/>
      <c r="G76" s="31"/>
      <c r="H76" s="31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100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SO-06 - Františkov nad Ploučnicí - dopravní kancelář</v>
      </c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>Františkov nad Ploučnicí</v>
      </c>
      <c r="G80" s="39"/>
      <c r="H80" s="39"/>
      <c r="I80" s="31" t="s">
        <v>23</v>
      </c>
      <c r="J80" s="71" t="str">
        <f>IF(J12="","",J12)</f>
        <v>5. 5. 2022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E15</f>
        <v>Správa železnic, státní organizace</v>
      </c>
      <c r="G82" s="39"/>
      <c r="H82" s="39"/>
      <c r="I82" s="31" t="s">
        <v>31</v>
      </c>
      <c r="J82" s="35" t="str">
        <f>E21</f>
        <v xml:space="preserve"> 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25.65" customHeight="1">
      <c r="A83" s="37"/>
      <c r="B83" s="38"/>
      <c r="C83" s="31" t="s">
        <v>29</v>
      </c>
      <c r="D83" s="39"/>
      <c r="E83" s="39"/>
      <c r="F83" s="26" t="str">
        <f>IF(E18="","",E18)</f>
        <v>Vyplň údaj</v>
      </c>
      <c r="G83" s="39"/>
      <c r="H83" s="39"/>
      <c r="I83" s="31" t="s">
        <v>34</v>
      </c>
      <c r="J83" s="35" t="str">
        <f>E24</f>
        <v>Správa železnic, státní organizace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1" customFormat="1" ht="29.28" customHeight="1">
      <c r="A85" s="176"/>
      <c r="B85" s="177"/>
      <c r="C85" s="178" t="s">
        <v>113</v>
      </c>
      <c r="D85" s="179" t="s">
        <v>58</v>
      </c>
      <c r="E85" s="179" t="s">
        <v>54</v>
      </c>
      <c r="F85" s="179" t="s">
        <v>55</v>
      </c>
      <c r="G85" s="179" t="s">
        <v>114</v>
      </c>
      <c r="H85" s="179" t="s">
        <v>115</v>
      </c>
      <c r="I85" s="179" t="s">
        <v>116</v>
      </c>
      <c r="J85" s="179" t="s">
        <v>105</v>
      </c>
      <c r="K85" s="180" t="s">
        <v>117</v>
      </c>
      <c r="L85" s="181"/>
      <c r="M85" s="91" t="s">
        <v>19</v>
      </c>
      <c r="N85" s="92" t="s">
        <v>43</v>
      </c>
      <c r="O85" s="92" t="s">
        <v>118</v>
      </c>
      <c r="P85" s="92" t="s">
        <v>119</v>
      </c>
      <c r="Q85" s="92" t="s">
        <v>120</v>
      </c>
      <c r="R85" s="92" t="s">
        <v>121</v>
      </c>
      <c r="S85" s="92" t="s">
        <v>122</v>
      </c>
      <c r="T85" s="93" t="s">
        <v>123</v>
      </c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</row>
    <row r="86" s="2" customFormat="1" ht="22.8" customHeight="1">
      <c r="A86" s="37"/>
      <c r="B86" s="38"/>
      <c r="C86" s="98" t="s">
        <v>124</v>
      </c>
      <c r="D86" s="39"/>
      <c r="E86" s="39"/>
      <c r="F86" s="39"/>
      <c r="G86" s="39"/>
      <c r="H86" s="39"/>
      <c r="I86" s="39"/>
      <c r="J86" s="182">
        <f>BK86</f>
        <v>0</v>
      </c>
      <c r="K86" s="39"/>
      <c r="L86" s="43"/>
      <c r="M86" s="94"/>
      <c r="N86" s="183"/>
      <c r="O86" s="95"/>
      <c r="P86" s="184">
        <f>P87+P164+P175</f>
        <v>0</v>
      </c>
      <c r="Q86" s="95"/>
      <c r="R86" s="184">
        <f>R87+R164+R175</f>
        <v>0.055830000000000005</v>
      </c>
      <c r="S86" s="95"/>
      <c r="T86" s="185">
        <f>T87+T164+T175</f>
        <v>0.021000000000000001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72</v>
      </c>
      <c r="AU86" s="16" t="s">
        <v>106</v>
      </c>
      <c r="BK86" s="186">
        <f>BK87+BK164+BK175</f>
        <v>0</v>
      </c>
    </row>
    <row r="87" s="12" customFormat="1" ht="25.92" customHeight="1">
      <c r="A87" s="12"/>
      <c r="B87" s="187"/>
      <c r="C87" s="188"/>
      <c r="D87" s="189" t="s">
        <v>72</v>
      </c>
      <c r="E87" s="190" t="s">
        <v>125</v>
      </c>
      <c r="F87" s="190" t="s">
        <v>126</v>
      </c>
      <c r="G87" s="188"/>
      <c r="H87" s="188"/>
      <c r="I87" s="191"/>
      <c r="J87" s="192">
        <f>BK87</f>
        <v>0</v>
      </c>
      <c r="K87" s="188"/>
      <c r="L87" s="193"/>
      <c r="M87" s="194"/>
      <c r="N87" s="195"/>
      <c r="O87" s="195"/>
      <c r="P87" s="196">
        <f>P88+P127</f>
        <v>0</v>
      </c>
      <c r="Q87" s="195"/>
      <c r="R87" s="196">
        <f>R88+R127</f>
        <v>0.055830000000000005</v>
      </c>
      <c r="S87" s="195"/>
      <c r="T87" s="197">
        <f>T88+T127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8" t="s">
        <v>83</v>
      </c>
      <c r="AT87" s="199" t="s">
        <v>72</v>
      </c>
      <c r="AU87" s="199" t="s">
        <v>73</v>
      </c>
      <c r="AY87" s="198" t="s">
        <v>127</v>
      </c>
      <c r="BK87" s="200">
        <f>BK88+BK127</f>
        <v>0</v>
      </c>
    </row>
    <row r="88" s="12" customFormat="1" ht="22.8" customHeight="1">
      <c r="A88" s="12"/>
      <c r="B88" s="187"/>
      <c r="C88" s="188"/>
      <c r="D88" s="189" t="s">
        <v>72</v>
      </c>
      <c r="E88" s="201" t="s">
        <v>128</v>
      </c>
      <c r="F88" s="201" t="s">
        <v>129</v>
      </c>
      <c r="G88" s="188"/>
      <c r="H88" s="188"/>
      <c r="I88" s="191"/>
      <c r="J88" s="202">
        <f>BK88</f>
        <v>0</v>
      </c>
      <c r="K88" s="188"/>
      <c r="L88" s="193"/>
      <c r="M88" s="194"/>
      <c r="N88" s="195"/>
      <c r="O88" s="195"/>
      <c r="P88" s="196">
        <f>SUM(P89:P126)</f>
        <v>0</v>
      </c>
      <c r="Q88" s="195"/>
      <c r="R88" s="196">
        <f>SUM(R89:R126)</f>
        <v>0.0071800000000000006</v>
      </c>
      <c r="S88" s="195"/>
      <c r="T88" s="197">
        <f>SUM(T89:T126)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8" t="s">
        <v>83</v>
      </c>
      <c r="AT88" s="199" t="s">
        <v>72</v>
      </c>
      <c r="AU88" s="199" t="s">
        <v>81</v>
      </c>
      <c r="AY88" s="198" t="s">
        <v>127</v>
      </c>
      <c r="BK88" s="200">
        <f>SUM(BK89:BK126)</f>
        <v>0</v>
      </c>
    </row>
    <row r="89" s="2" customFormat="1" ht="16.5" customHeight="1">
      <c r="A89" s="37"/>
      <c r="B89" s="38"/>
      <c r="C89" s="203" t="s">
        <v>376</v>
      </c>
      <c r="D89" s="203" t="s">
        <v>130</v>
      </c>
      <c r="E89" s="204" t="s">
        <v>131</v>
      </c>
      <c r="F89" s="205" t="s">
        <v>132</v>
      </c>
      <c r="G89" s="206" t="s">
        <v>133</v>
      </c>
      <c r="H89" s="207">
        <v>15</v>
      </c>
      <c r="I89" s="208"/>
      <c r="J89" s="209">
        <f>ROUND(I89*H89,2)</f>
        <v>0</v>
      </c>
      <c r="K89" s="205" t="s">
        <v>134</v>
      </c>
      <c r="L89" s="43"/>
      <c r="M89" s="210" t="s">
        <v>19</v>
      </c>
      <c r="N89" s="211" t="s">
        <v>44</v>
      </c>
      <c r="O89" s="83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4" t="s">
        <v>135</v>
      </c>
      <c r="AT89" s="214" t="s">
        <v>130</v>
      </c>
      <c r="AU89" s="214" t="s">
        <v>83</v>
      </c>
      <c r="AY89" s="16" t="s">
        <v>127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6" t="s">
        <v>81</v>
      </c>
      <c r="BK89" s="215">
        <f>ROUND(I89*H89,2)</f>
        <v>0</v>
      </c>
      <c r="BL89" s="16" t="s">
        <v>135</v>
      </c>
      <c r="BM89" s="214" t="s">
        <v>419</v>
      </c>
    </row>
    <row r="90" s="2" customFormat="1">
      <c r="A90" s="37"/>
      <c r="B90" s="38"/>
      <c r="C90" s="39"/>
      <c r="D90" s="216" t="s">
        <v>137</v>
      </c>
      <c r="E90" s="39"/>
      <c r="F90" s="217" t="s">
        <v>138</v>
      </c>
      <c r="G90" s="39"/>
      <c r="H90" s="39"/>
      <c r="I90" s="218"/>
      <c r="J90" s="39"/>
      <c r="K90" s="39"/>
      <c r="L90" s="43"/>
      <c r="M90" s="219"/>
      <c r="N90" s="220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137</v>
      </c>
      <c r="AU90" s="16" t="s">
        <v>83</v>
      </c>
    </row>
    <row r="91" s="2" customFormat="1" ht="16.5" customHeight="1">
      <c r="A91" s="37"/>
      <c r="B91" s="38"/>
      <c r="C91" s="221" t="s">
        <v>402</v>
      </c>
      <c r="D91" s="221" t="s">
        <v>139</v>
      </c>
      <c r="E91" s="222" t="s">
        <v>140</v>
      </c>
      <c r="F91" s="223" t="s">
        <v>141</v>
      </c>
      <c r="G91" s="224" t="s">
        <v>133</v>
      </c>
      <c r="H91" s="225">
        <v>15</v>
      </c>
      <c r="I91" s="226"/>
      <c r="J91" s="227">
        <f>ROUND(I91*H91,2)</f>
        <v>0</v>
      </c>
      <c r="K91" s="223" t="s">
        <v>134</v>
      </c>
      <c r="L91" s="228"/>
      <c r="M91" s="229" t="s">
        <v>19</v>
      </c>
      <c r="N91" s="230" t="s">
        <v>44</v>
      </c>
      <c r="O91" s="83"/>
      <c r="P91" s="212">
        <f>O91*H91</f>
        <v>0</v>
      </c>
      <c r="Q91" s="212">
        <v>6.9999999999999994E-05</v>
      </c>
      <c r="R91" s="212">
        <f>Q91*H91</f>
        <v>0.0010499999999999999</v>
      </c>
      <c r="S91" s="212">
        <v>0</v>
      </c>
      <c r="T91" s="213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4" t="s">
        <v>142</v>
      </c>
      <c r="AT91" s="214" t="s">
        <v>139</v>
      </c>
      <c r="AU91" s="214" t="s">
        <v>83</v>
      </c>
      <c r="AY91" s="16" t="s">
        <v>127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6" t="s">
        <v>81</v>
      </c>
      <c r="BK91" s="215">
        <f>ROUND(I91*H91,2)</f>
        <v>0</v>
      </c>
      <c r="BL91" s="16" t="s">
        <v>135</v>
      </c>
      <c r="BM91" s="214" t="s">
        <v>420</v>
      </c>
    </row>
    <row r="92" s="2" customFormat="1">
      <c r="A92" s="37"/>
      <c r="B92" s="38"/>
      <c r="C92" s="39"/>
      <c r="D92" s="216" t="s">
        <v>137</v>
      </c>
      <c r="E92" s="39"/>
      <c r="F92" s="217" t="s">
        <v>141</v>
      </c>
      <c r="G92" s="39"/>
      <c r="H92" s="39"/>
      <c r="I92" s="218"/>
      <c r="J92" s="39"/>
      <c r="K92" s="39"/>
      <c r="L92" s="43"/>
      <c r="M92" s="219"/>
      <c r="N92" s="220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137</v>
      </c>
      <c r="AU92" s="16" t="s">
        <v>83</v>
      </c>
    </row>
    <row r="93" s="2" customFormat="1" ht="24.15" customHeight="1">
      <c r="A93" s="37"/>
      <c r="B93" s="38"/>
      <c r="C93" s="221" t="s">
        <v>413</v>
      </c>
      <c r="D93" s="221" t="s">
        <v>139</v>
      </c>
      <c r="E93" s="222" t="s">
        <v>145</v>
      </c>
      <c r="F93" s="223" t="s">
        <v>146</v>
      </c>
      <c r="G93" s="224" t="s">
        <v>147</v>
      </c>
      <c r="H93" s="225">
        <v>1</v>
      </c>
      <c r="I93" s="226"/>
      <c r="J93" s="227">
        <f>ROUND(I93*H93,2)</f>
        <v>0</v>
      </c>
      <c r="K93" s="223" t="s">
        <v>134</v>
      </c>
      <c r="L93" s="228"/>
      <c r="M93" s="229" t="s">
        <v>19</v>
      </c>
      <c r="N93" s="230" t="s">
        <v>44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142</v>
      </c>
      <c r="AT93" s="214" t="s">
        <v>139</v>
      </c>
      <c r="AU93" s="214" t="s">
        <v>83</v>
      </c>
      <c r="AY93" s="16" t="s">
        <v>127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81</v>
      </c>
      <c r="BK93" s="215">
        <f>ROUND(I93*H93,2)</f>
        <v>0</v>
      </c>
      <c r="BL93" s="16" t="s">
        <v>135</v>
      </c>
      <c r="BM93" s="214" t="s">
        <v>421</v>
      </c>
    </row>
    <row r="94" s="2" customFormat="1">
      <c r="A94" s="37"/>
      <c r="B94" s="38"/>
      <c r="C94" s="39"/>
      <c r="D94" s="216" t="s">
        <v>137</v>
      </c>
      <c r="E94" s="39"/>
      <c r="F94" s="217" t="s">
        <v>146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137</v>
      </c>
      <c r="AU94" s="16" t="s">
        <v>83</v>
      </c>
    </row>
    <row r="95" s="2" customFormat="1" ht="16.5" customHeight="1">
      <c r="A95" s="37"/>
      <c r="B95" s="38"/>
      <c r="C95" s="203" t="s">
        <v>149</v>
      </c>
      <c r="D95" s="203" t="s">
        <v>130</v>
      </c>
      <c r="E95" s="204" t="s">
        <v>150</v>
      </c>
      <c r="F95" s="205" t="s">
        <v>151</v>
      </c>
      <c r="G95" s="206" t="s">
        <v>133</v>
      </c>
      <c r="H95" s="207">
        <v>20</v>
      </c>
      <c r="I95" s="208"/>
      <c r="J95" s="209">
        <f>ROUND(I95*H95,2)</f>
        <v>0</v>
      </c>
      <c r="K95" s="205" t="s">
        <v>152</v>
      </c>
      <c r="L95" s="43"/>
      <c r="M95" s="210" t="s">
        <v>19</v>
      </c>
      <c r="N95" s="211" t="s">
        <v>44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135</v>
      </c>
      <c r="AT95" s="214" t="s">
        <v>130</v>
      </c>
      <c r="AU95" s="214" t="s">
        <v>83</v>
      </c>
      <c r="AY95" s="16" t="s">
        <v>127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81</v>
      </c>
      <c r="BK95" s="215">
        <f>ROUND(I95*H95,2)</f>
        <v>0</v>
      </c>
      <c r="BL95" s="16" t="s">
        <v>135</v>
      </c>
      <c r="BM95" s="214" t="s">
        <v>153</v>
      </c>
    </row>
    <row r="96" s="2" customFormat="1">
      <c r="A96" s="37"/>
      <c r="B96" s="38"/>
      <c r="C96" s="39"/>
      <c r="D96" s="216" t="s">
        <v>137</v>
      </c>
      <c r="E96" s="39"/>
      <c r="F96" s="217" t="s">
        <v>154</v>
      </c>
      <c r="G96" s="39"/>
      <c r="H96" s="39"/>
      <c r="I96" s="218"/>
      <c r="J96" s="39"/>
      <c r="K96" s="39"/>
      <c r="L96" s="43"/>
      <c r="M96" s="219"/>
      <c r="N96" s="220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137</v>
      </c>
      <c r="AU96" s="16" t="s">
        <v>83</v>
      </c>
    </row>
    <row r="97" s="2" customFormat="1">
      <c r="A97" s="37"/>
      <c r="B97" s="38"/>
      <c r="C97" s="39"/>
      <c r="D97" s="231" t="s">
        <v>155</v>
      </c>
      <c r="E97" s="39"/>
      <c r="F97" s="232" t="s">
        <v>156</v>
      </c>
      <c r="G97" s="39"/>
      <c r="H97" s="39"/>
      <c r="I97" s="218"/>
      <c r="J97" s="39"/>
      <c r="K97" s="39"/>
      <c r="L97" s="43"/>
      <c r="M97" s="219"/>
      <c r="N97" s="220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155</v>
      </c>
      <c r="AU97" s="16" t="s">
        <v>83</v>
      </c>
    </row>
    <row r="98" s="2" customFormat="1" ht="16.5" customHeight="1">
      <c r="A98" s="37"/>
      <c r="B98" s="38"/>
      <c r="C98" s="221" t="s">
        <v>7</v>
      </c>
      <c r="D98" s="221" t="s">
        <v>139</v>
      </c>
      <c r="E98" s="222" t="s">
        <v>157</v>
      </c>
      <c r="F98" s="223" t="s">
        <v>158</v>
      </c>
      <c r="G98" s="224" t="s">
        <v>133</v>
      </c>
      <c r="H98" s="225">
        <v>23</v>
      </c>
      <c r="I98" s="226"/>
      <c r="J98" s="227">
        <f>ROUND(I98*H98,2)</f>
        <v>0</v>
      </c>
      <c r="K98" s="223" t="s">
        <v>134</v>
      </c>
      <c r="L98" s="228"/>
      <c r="M98" s="229" t="s">
        <v>19</v>
      </c>
      <c r="N98" s="230" t="s">
        <v>44</v>
      </c>
      <c r="O98" s="83"/>
      <c r="P98" s="212">
        <f>O98*H98</f>
        <v>0</v>
      </c>
      <c r="Q98" s="212">
        <v>0.00017000000000000001</v>
      </c>
      <c r="R98" s="212">
        <f>Q98*H98</f>
        <v>0.0039100000000000003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142</v>
      </c>
      <c r="AT98" s="214" t="s">
        <v>139</v>
      </c>
      <c r="AU98" s="214" t="s">
        <v>83</v>
      </c>
      <c r="AY98" s="16" t="s">
        <v>127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81</v>
      </c>
      <c r="BK98" s="215">
        <f>ROUND(I98*H98,2)</f>
        <v>0</v>
      </c>
      <c r="BL98" s="16" t="s">
        <v>135</v>
      </c>
      <c r="BM98" s="214" t="s">
        <v>159</v>
      </c>
    </row>
    <row r="99" s="2" customFormat="1">
      <c r="A99" s="37"/>
      <c r="B99" s="38"/>
      <c r="C99" s="39"/>
      <c r="D99" s="216" t="s">
        <v>137</v>
      </c>
      <c r="E99" s="39"/>
      <c r="F99" s="217" t="s">
        <v>158</v>
      </c>
      <c r="G99" s="39"/>
      <c r="H99" s="39"/>
      <c r="I99" s="218"/>
      <c r="J99" s="39"/>
      <c r="K99" s="39"/>
      <c r="L99" s="43"/>
      <c r="M99" s="219"/>
      <c r="N99" s="220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137</v>
      </c>
      <c r="AU99" s="16" t="s">
        <v>83</v>
      </c>
    </row>
    <row r="100" s="13" customFormat="1">
      <c r="A100" s="13"/>
      <c r="B100" s="233"/>
      <c r="C100" s="234"/>
      <c r="D100" s="216" t="s">
        <v>160</v>
      </c>
      <c r="E100" s="234"/>
      <c r="F100" s="235" t="s">
        <v>397</v>
      </c>
      <c r="G100" s="234"/>
      <c r="H100" s="236">
        <v>23</v>
      </c>
      <c r="I100" s="237"/>
      <c r="J100" s="234"/>
      <c r="K100" s="234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160</v>
      </c>
      <c r="AU100" s="242" t="s">
        <v>83</v>
      </c>
      <c r="AV100" s="13" t="s">
        <v>83</v>
      </c>
      <c r="AW100" s="13" t="s">
        <v>4</v>
      </c>
      <c r="AX100" s="13" t="s">
        <v>81</v>
      </c>
      <c r="AY100" s="242" t="s">
        <v>127</v>
      </c>
    </row>
    <row r="101" s="2" customFormat="1" ht="16.5" customHeight="1">
      <c r="A101" s="37"/>
      <c r="B101" s="38"/>
      <c r="C101" s="203" t="s">
        <v>162</v>
      </c>
      <c r="D101" s="203" t="s">
        <v>130</v>
      </c>
      <c r="E101" s="204" t="s">
        <v>163</v>
      </c>
      <c r="F101" s="205" t="s">
        <v>164</v>
      </c>
      <c r="G101" s="206" t="s">
        <v>165</v>
      </c>
      <c r="H101" s="207">
        <v>7</v>
      </c>
      <c r="I101" s="208"/>
      <c r="J101" s="209">
        <f>ROUND(I101*H101,2)</f>
        <v>0</v>
      </c>
      <c r="K101" s="205" t="s">
        <v>152</v>
      </c>
      <c r="L101" s="43"/>
      <c r="M101" s="210" t="s">
        <v>19</v>
      </c>
      <c r="N101" s="211" t="s">
        <v>44</v>
      </c>
      <c r="O101" s="83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4" t="s">
        <v>135</v>
      </c>
      <c r="AT101" s="214" t="s">
        <v>130</v>
      </c>
      <c r="AU101" s="214" t="s">
        <v>83</v>
      </c>
      <c r="AY101" s="16" t="s">
        <v>127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6" t="s">
        <v>81</v>
      </c>
      <c r="BK101" s="215">
        <f>ROUND(I101*H101,2)</f>
        <v>0</v>
      </c>
      <c r="BL101" s="16" t="s">
        <v>135</v>
      </c>
      <c r="BM101" s="214" t="s">
        <v>166</v>
      </c>
    </row>
    <row r="102" s="2" customFormat="1">
      <c r="A102" s="37"/>
      <c r="B102" s="38"/>
      <c r="C102" s="39"/>
      <c r="D102" s="216" t="s">
        <v>137</v>
      </c>
      <c r="E102" s="39"/>
      <c r="F102" s="217" t="s">
        <v>167</v>
      </c>
      <c r="G102" s="39"/>
      <c r="H102" s="39"/>
      <c r="I102" s="218"/>
      <c r="J102" s="39"/>
      <c r="K102" s="39"/>
      <c r="L102" s="43"/>
      <c r="M102" s="219"/>
      <c r="N102" s="220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137</v>
      </c>
      <c r="AU102" s="16" t="s">
        <v>83</v>
      </c>
    </row>
    <row r="103" s="2" customFormat="1">
      <c r="A103" s="37"/>
      <c r="B103" s="38"/>
      <c r="C103" s="39"/>
      <c r="D103" s="231" t="s">
        <v>155</v>
      </c>
      <c r="E103" s="39"/>
      <c r="F103" s="232" t="s">
        <v>168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155</v>
      </c>
      <c r="AU103" s="16" t="s">
        <v>83</v>
      </c>
    </row>
    <row r="104" s="2" customFormat="1" ht="16.5" customHeight="1">
      <c r="A104" s="37"/>
      <c r="B104" s="38"/>
      <c r="C104" s="203" t="s">
        <v>415</v>
      </c>
      <c r="D104" s="203" t="s">
        <v>130</v>
      </c>
      <c r="E104" s="204" t="s">
        <v>170</v>
      </c>
      <c r="F104" s="205" t="s">
        <v>171</v>
      </c>
      <c r="G104" s="206" t="s">
        <v>165</v>
      </c>
      <c r="H104" s="207">
        <v>1</v>
      </c>
      <c r="I104" s="208"/>
      <c r="J104" s="209">
        <f>ROUND(I104*H104,2)</f>
        <v>0</v>
      </c>
      <c r="K104" s="205" t="s">
        <v>152</v>
      </c>
      <c r="L104" s="43"/>
      <c r="M104" s="210" t="s">
        <v>19</v>
      </c>
      <c r="N104" s="211" t="s">
        <v>44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135</v>
      </c>
      <c r="AT104" s="214" t="s">
        <v>130</v>
      </c>
      <c r="AU104" s="214" t="s">
        <v>83</v>
      </c>
      <c r="AY104" s="16" t="s">
        <v>127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81</v>
      </c>
      <c r="BK104" s="215">
        <f>ROUND(I104*H104,2)</f>
        <v>0</v>
      </c>
      <c r="BL104" s="16" t="s">
        <v>135</v>
      </c>
      <c r="BM104" s="214" t="s">
        <v>422</v>
      </c>
    </row>
    <row r="105" s="2" customFormat="1">
      <c r="A105" s="37"/>
      <c r="B105" s="38"/>
      <c r="C105" s="39"/>
      <c r="D105" s="216" t="s">
        <v>137</v>
      </c>
      <c r="E105" s="39"/>
      <c r="F105" s="217" t="s">
        <v>173</v>
      </c>
      <c r="G105" s="39"/>
      <c r="H105" s="39"/>
      <c r="I105" s="218"/>
      <c r="J105" s="39"/>
      <c r="K105" s="39"/>
      <c r="L105" s="43"/>
      <c r="M105" s="219"/>
      <c r="N105" s="220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137</v>
      </c>
      <c r="AU105" s="16" t="s">
        <v>83</v>
      </c>
    </row>
    <row r="106" s="2" customFormat="1">
      <c r="A106" s="37"/>
      <c r="B106" s="38"/>
      <c r="C106" s="39"/>
      <c r="D106" s="231" t="s">
        <v>155</v>
      </c>
      <c r="E106" s="39"/>
      <c r="F106" s="232" t="s">
        <v>174</v>
      </c>
      <c r="G106" s="39"/>
      <c r="H106" s="39"/>
      <c r="I106" s="218"/>
      <c r="J106" s="39"/>
      <c r="K106" s="39"/>
      <c r="L106" s="43"/>
      <c r="M106" s="219"/>
      <c r="N106" s="220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155</v>
      </c>
      <c r="AU106" s="16" t="s">
        <v>83</v>
      </c>
    </row>
    <row r="107" s="2" customFormat="1" ht="16.5" customHeight="1">
      <c r="A107" s="37"/>
      <c r="B107" s="38"/>
      <c r="C107" s="221" t="s">
        <v>423</v>
      </c>
      <c r="D107" s="221" t="s">
        <v>139</v>
      </c>
      <c r="E107" s="222" t="s">
        <v>176</v>
      </c>
      <c r="F107" s="223" t="s">
        <v>177</v>
      </c>
      <c r="G107" s="224" t="s">
        <v>165</v>
      </c>
      <c r="H107" s="225">
        <v>1</v>
      </c>
      <c r="I107" s="226"/>
      <c r="J107" s="227">
        <f>ROUND(I107*H107,2)</f>
        <v>0</v>
      </c>
      <c r="K107" s="223" t="s">
        <v>152</v>
      </c>
      <c r="L107" s="228"/>
      <c r="M107" s="229" t="s">
        <v>19</v>
      </c>
      <c r="N107" s="230" t="s">
        <v>44</v>
      </c>
      <c r="O107" s="83"/>
      <c r="P107" s="212">
        <f>O107*H107</f>
        <v>0</v>
      </c>
      <c r="Q107" s="212">
        <v>0.00142</v>
      </c>
      <c r="R107" s="212">
        <f>Q107*H107</f>
        <v>0.00142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142</v>
      </c>
      <c r="AT107" s="214" t="s">
        <v>139</v>
      </c>
      <c r="AU107" s="214" t="s">
        <v>83</v>
      </c>
      <c r="AY107" s="16" t="s">
        <v>127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81</v>
      </c>
      <c r="BK107" s="215">
        <f>ROUND(I107*H107,2)</f>
        <v>0</v>
      </c>
      <c r="BL107" s="16" t="s">
        <v>135</v>
      </c>
      <c r="BM107" s="214" t="s">
        <v>424</v>
      </c>
    </row>
    <row r="108" s="2" customFormat="1">
      <c r="A108" s="37"/>
      <c r="B108" s="38"/>
      <c r="C108" s="39"/>
      <c r="D108" s="216" t="s">
        <v>137</v>
      </c>
      <c r="E108" s="39"/>
      <c r="F108" s="217" t="s">
        <v>177</v>
      </c>
      <c r="G108" s="39"/>
      <c r="H108" s="39"/>
      <c r="I108" s="218"/>
      <c r="J108" s="39"/>
      <c r="K108" s="39"/>
      <c r="L108" s="43"/>
      <c r="M108" s="219"/>
      <c r="N108" s="220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137</v>
      </c>
      <c r="AU108" s="16" t="s">
        <v>83</v>
      </c>
    </row>
    <row r="109" s="2" customFormat="1" ht="16.5" customHeight="1">
      <c r="A109" s="37"/>
      <c r="B109" s="38"/>
      <c r="C109" s="203" t="s">
        <v>179</v>
      </c>
      <c r="D109" s="203" t="s">
        <v>130</v>
      </c>
      <c r="E109" s="204" t="s">
        <v>180</v>
      </c>
      <c r="F109" s="205" t="s">
        <v>181</v>
      </c>
      <c r="G109" s="206" t="s">
        <v>165</v>
      </c>
      <c r="H109" s="207">
        <v>6</v>
      </c>
      <c r="I109" s="208"/>
      <c r="J109" s="209">
        <f>ROUND(I109*H109,2)</f>
        <v>0</v>
      </c>
      <c r="K109" s="205" t="s">
        <v>134</v>
      </c>
      <c r="L109" s="43"/>
      <c r="M109" s="210" t="s">
        <v>19</v>
      </c>
      <c r="N109" s="211" t="s">
        <v>44</v>
      </c>
      <c r="O109" s="83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4" t="s">
        <v>135</v>
      </c>
      <c r="AT109" s="214" t="s">
        <v>130</v>
      </c>
      <c r="AU109" s="214" t="s">
        <v>83</v>
      </c>
      <c r="AY109" s="16" t="s">
        <v>127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6" t="s">
        <v>81</v>
      </c>
      <c r="BK109" s="215">
        <f>ROUND(I109*H109,2)</f>
        <v>0</v>
      </c>
      <c r="BL109" s="16" t="s">
        <v>135</v>
      </c>
      <c r="BM109" s="214" t="s">
        <v>182</v>
      </c>
    </row>
    <row r="110" s="2" customFormat="1">
      <c r="A110" s="37"/>
      <c r="B110" s="38"/>
      <c r="C110" s="39"/>
      <c r="D110" s="216" t="s">
        <v>137</v>
      </c>
      <c r="E110" s="39"/>
      <c r="F110" s="217" t="s">
        <v>183</v>
      </c>
      <c r="G110" s="39"/>
      <c r="H110" s="39"/>
      <c r="I110" s="218"/>
      <c r="J110" s="39"/>
      <c r="K110" s="39"/>
      <c r="L110" s="43"/>
      <c r="M110" s="219"/>
      <c r="N110" s="220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137</v>
      </c>
      <c r="AU110" s="16" t="s">
        <v>83</v>
      </c>
    </row>
    <row r="111" s="2" customFormat="1" ht="16.5" customHeight="1">
      <c r="A111" s="37"/>
      <c r="B111" s="38"/>
      <c r="C111" s="203" t="s">
        <v>184</v>
      </c>
      <c r="D111" s="203" t="s">
        <v>130</v>
      </c>
      <c r="E111" s="204" t="s">
        <v>185</v>
      </c>
      <c r="F111" s="205" t="s">
        <v>186</v>
      </c>
      <c r="G111" s="206" t="s">
        <v>165</v>
      </c>
      <c r="H111" s="207">
        <v>2</v>
      </c>
      <c r="I111" s="208"/>
      <c r="J111" s="209">
        <f>ROUND(I111*H111,2)</f>
        <v>0</v>
      </c>
      <c r="K111" s="205" t="s">
        <v>134</v>
      </c>
      <c r="L111" s="43"/>
      <c r="M111" s="210" t="s">
        <v>19</v>
      </c>
      <c r="N111" s="211" t="s">
        <v>44</v>
      </c>
      <c r="O111" s="83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4" t="s">
        <v>135</v>
      </c>
      <c r="AT111" s="214" t="s">
        <v>130</v>
      </c>
      <c r="AU111" s="214" t="s">
        <v>83</v>
      </c>
      <c r="AY111" s="16" t="s">
        <v>127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6" t="s">
        <v>81</v>
      </c>
      <c r="BK111" s="215">
        <f>ROUND(I111*H111,2)</f>
        <v>0</v>
      </c>
      <c r="BL111" s="16" t="s">
        <v>135</v>
      </c>
      <c r="BM111" s="214" t="s">
        <v>187</v>
      </c>
    </row>
    <row r="112" s="2" customFormat="1">
      <c r="A112" s="37"/>
      <c r="B112" s="38"/>
      <c r="C112" s="39"/>
      <c r="D112" s="216" t="s">
        <v>137</v>
      </c>
      <c r="E112" s="39"/>
      <c r="F112" s="217" t="s">
        <v>188</v>
      </c>
      <c r="G112" s="39"/>
      <c r="H112" s="39"/>
      <c r="I112" s="218"/>
      <c r="J112" s="39"/>
      <c r="K112" s="39"/>
      <c r="L112" s="43"/>
      <c r="M112" s="219"/>
      <c r="N112" s="220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137</v>
      </c>
      <c r="AU112" s="16" t="s">
        <v>83</v>
      </c>
    </row>
    <row r="113" s="2" customFormat="1" ht="16.5" customHeight="1">
      <c r="A113" s="37"/>
      <c r="B113" s="38"/>
      <c r="C113" s="221" t="s">
        <v>425</v>
      </c>
      <c r="D113" s="221" t="s">
        <v>139</v>
      </c>
      <c r="E113" s="222" t="s">
        <v>194</v>
      </c>
      <c r="F113" s="223" t="s">
        <v>195</v>
      </c>
      <c r="G113" s="224" t="s">
        <v>165</v>
      </c>
      <c r="H113" s="225">
        <v>1</v>
      </c>
      <c r="I113" s="226"/>
      <c r="J113" s="227">
        <f>ROUND(I113*H113,2)</f>
        <v>0</v>
      </c>
      <c r="K113" s="223" t="s">
        <v>152</v>
      </c>
      <c r="L113" s="228"/>
      <c r="M113" s="229" t="s">
        <v>19</v>
      </c>
      <c r="N113" s="230" t="s">
        <v>44</v>
      </c>
      <c r="O113" s="83"/>
      <c r="P113" s="212">
        <f>O113*H113</f>
        <v>0</v>
      </c>
      <c r="Q113" s="212">
        <v>0.00040000000000000002</v>
      </c>
      <c r="R113" s="212">
        <f>Q113*H113</f>
        <v>0.00040000000000000002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142</v>
      </c>
      <c r="AT113" s="214" t="s">
        <v>139</v>
      </c>
      <c r="AU113" s="214" t="s">
        <v>83</v>
      </c>
      <c r="AY113" s="16" t="s">
        <v>127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81</v>
      </c>
      <c r="BK113" s="215">
        <f>ROUND(I113*H113,2)</f>
        <v>0</v>
      </c>
      <c r="BL113" s="16" t="s">
        <v>135</v>
      </c>
      <c r="BM113" s="214" t="s">
        <v>426</v>
      </c>
    </row>
    <row r="114" s="2" customFormat="1">
      <c r="A114" s="37"/>
      <c r="B114" s="38"/>
      <c r="C114" s="39"/>
      <c r="D114" s="216" t="s">
        <v>137</v>
      </c>
      <c r="E114" s="39"/>
      <c r="F114" s="217" t="s">
        <v>195</v>
      </c>
      <c r="G114" s="39"/>
      <c r="H114" s="39"/>
      <c r="I114" s="218"/>
      <c r="J114" s="39"/>
      <c r="K114" s="39"/>
      <c r="L114" s="43"/>
      <c r="M114" s="219"/>
      <c r="N114" s="220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137</v>
      </c>
      <c r="AU114" s="16" t="s">
        <v>83</v>
      </c>
    </row>
    <row r="115" s="2" customFormat="1" ht="16.5" customHeight="1">
      <c r="A115" s="37"/>
      <c r="B115" s="38"/>
      <c r="C115" s="221" t="s">
        <v>189</v>
      </c>
      <c r="D115" s="221" t="s">
        <v>139</v>
      </c>
      <c r="E115" s="222" t="s">
        <v>190</v>
      </c>
      <c r="F115" s="223" t="s">
        <v>191</v>
      </c>
      <c r="G115" s="224" t="s">
        <v>165</v>
      </c>
      <c r="H115" s="225">
        <v>1</v>
      </c>
      <c r="I115" s="226"/>
      <c r="J115" s="227">
        <f>ROUND(I115*H115,2)</f>
        <v>0</v>
      </c>
      <c r="K115" s="223" t="s">
        <v>152</v>
      </c>
      <c r="L115" s="228"/>
      <c r="M115" s="229" t="s">
        <v>19</v>
      </c>
      <c r="N115" s="230" t="s">
        <v>44</v>
      </c>
      <c r="O115" s="83"/>
      <c r="P115" s="212">
        <f>O115*H115</f>
        <v>0</v>
      </c>
      <c r="Q115" s="212">
        <v>0.00040000000000000002</v>
      </c>
      <c r="R115" s="212">
        <f>Q115*H115</f>
        <v>0.00040000000000000002</v>
      </c>
      <c r="S115" s="212">
        <v>0</v>
      </c>
      <c r="T115" s="213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4" t="s">
        <v>142</v>
      </c>
      <c r="AT115" s="214" t="s">
        <v>139</v>
      </c>
      <c r="AU115" s="214" t="s">
        <v>83</v>
      </c>
      <c r="AY115" s="16" t="s">
        <v>127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6" t="s">
        <v>81</v>
      </c>
      <c r="BK115" s="215">
        <f>ROUND(I115*H115,2)</f>
        <v>0</v>
      </c>
      <c r="BL115" s="16" t="s">
        <v>135</v>
      </c>
      <c r="BM115" s="214" t="s">
        <v>192</v>
      </c>
    </row>
    <row r="116" s="2" customFormat="1">
      <c r="A116" s="37"/>
      <c r="B116" s="38"/>
      <c r="C116" s="39"/>
      <c r="D116" s="216" t="s">
        <v>137</v>
      </c>
      <c r="E116" s="39"/>
      <c r="F116" s="217" t="s">
        <v>191</v>
      </c>
      <c r="G116" s="39"/>
      <c r="H116" s="39"/>
      <c r="I116" s="218"/>
      <c r="J116" s="39"/>
      <c r="K116" s="39"/>
      <c r="L116" s="43"/>
      <c r="M116" s="219"/>
      <c r="N116" s="220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137</v>
      </c>
      <c r="AU116" s="16" t="s">
        <v>83</v>
      </c>
    </row>
    <row r="117" s="2" customFormat="1" ht="16.5" customHeight="1">
      <c r="A117" s="37"/>
      <c r="B117" s="38"/>
      <c r="C117" s="203" t="s">
        <v>197</v>
      </c>
      <c r="D117" s="203" t="s">
        <v>130</v>
      </c>
      <c r="E117" s="204" t="s">
        <v>198</v>
      </c>
      <c r="F117" s="205" t="s">
        <v>199</v>
      </c>
      <c r="G117" s="206" t="s">
        <v>165</v>
      </c>
      <c r="H117" s="207">
        <v>1</v>
      </c>
      <c r="I117" s="208"/>
      <c r="J117" s="209">
        <f>ROUND(I117*H117,2)</f>
        <v>0</v>
      </c>
      <c r="K117" s="205" t="s">
        <v>152</v>
      </c>
      <c r="L117" s="43"/>
      <c r="M117" s="210" t="s">
        <v>19</v>
      </c>
      <c r="N117" s="211" t="s">
        <v>44</v>
      </c>
      <c r="O117" s="83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4" t="s">
        <v>135</v>
      </c>
      <c r="AT117" s="214" t="s">
        <v>130</v>
      </c>
      <c r="AU117" s="214" t="s">
        <v>83</v>
      </c>
      <c r="AY117" s="16" t="s">
        <v>127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6" t="s">
        <v>81</v>
      </c>
      <c r="BK117" s="215">
        <f>ROUND(I117*H117,2)</f>
        <v>0</v>
      </c>
      <c r="BL117" s="16" t="s">
        <v>135</v>
      </c>
      <c r="BM117" s="214" t="s">
        <v>200</v>
      </c>
    </row>
    <row r="118" s="2" customFormat="1">
      <c r="A118" s="37"/>
      <c r="B118" s="38"/>
      <c r="C118" s="39"/>
      <c r="D118" s="216" t="s">
        <v>137</v>
      </c>
      <c r="E118" s="39"/>
      <c r="F118" s="217" t="s">
        <v>201</v>
      </c>
      <c r="G118" s="39"/>
      <c r="H118" s="39"/>
      <c r="I118" s="218"/>
      <c r="J118" s="39"/>
      <c r="K118" s="39"/>
      <c r="L118" s="43"/>
      <c r="M118" s="219"/>
      <c r="N118" s="220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137</v>
      </c>
      <c r="AU118" s="16" t="s">
        <v>83</v>
      </c>
    </row>
    <row r="119" s="2" customFormat="1">
      <c r="A119" s="37"/>
      <c r="B119" s="38"/>
      <c r="C119" s="39"/>
      <c r="D119" s="231" t="s">
        <v>155</v>
      </c>
      <c r="E119" s="39"/>
      <c r="F119" s="232" t="s">
        <v>202</v>
      </c>
      <c r="G119" s="39"/>
      <c r="H119" s="39"/>
      <c r="I119" s="218"/>
      <c r="J119" s="39"/>
      <c r="K119" s="39"/>
      <c r="L119" s="43"/>
      <c r="M119" s="219"/>
      <c r="N119" s="220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155</v>
      </c>
      <c r="AU119" s="16" t="s">
        <v>83</v>
      </c>
    </row>
    <row r="120" s="2" customFormat="1" ht="16.5" customHeight="1">
      <c r="A120" s="37"/>
      <c r="B120" s="38"/>
      <c r="C120" s="221" t="s">
        <v>203</v>
      </c>
      <c r="D120" s="221" t="s">
        <v>139</v>
      </c>
      <c r="E120" s="222" t="s">
        <v>204</v>
      </c>
      <c r="F120" s="223" t="s">
        <v>205</v>
      </c>
      <c r="G120" s="224" t="s">
        <v>165</v>
      </c>
      <c r="H120" s="225">
        <v>1</v>
      </c>
      <c r="I120" s="226"/>
      <c r="J120" s="227">
        <f>ROUND(I120*H120,2)</f>
        <v>0</v>
      </c>
      <c r="K120" s="223" t="s">
        <v>19</v>
      </c>
      <c r="L120" s="228"/>
      <c r="M120" s="229" t="s">
        <v>19</v>
      </c>
      <c r="N120" s="230" t="s">
        <v>44</v>
      </c>
      <c r="O120" s="83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142</v>
      </c>
      <c r="AT120" s="214" t="s">
        <v>139</v>
      </c>
      <c r="AU120" s="214" t="s">
        <v>83</v>
      </c>
      <c r="AY120" s="16" t="s">
        <v>127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81</v>
      </c>
      <c r="BK120" s="215">
        <f>ROUND(I120*H120,2)</f>
        <v>0</v>
      </c>
      <c r="BL120" s="16" t="s">
        <v>135</v>
      </c>
      <c r="BM120" s="214" t="s">
        <v>206</v>
      </c>
    </row>
    <row r="121" s="2" customFormat="1">
      <c r="A121" s="37"/>
      <c r="B121" s="38"/>
      <c r="C121" s="39"/>
      <c r="D121" s="216" t="s">
        <v>137</v>
      </c>
      <c r="E121" s="39"/>
      <c r="F121" s="217" t="s">
        <v>205</v>
      </c>
      <c r="G121" s="39"/>
      <c r="H121" s="39"/>
      <c r="I121" s="218"/>
      <c r="J121" s="39"/>
      <c r="K121" s="39"/>
      <c r="L121" s="43"/>
      <c r="M121" s="219"/>
      <c r="N121" s="220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137</v>
      </c>
      <c r="AU121" s="16" t="s">
        <v>83</v>
      </c>
    </row>
    <row r="122" s="2" customFormat="1" ht="16.5" customHeight="1">
      <c r="A122" s="37"/>
      <c r="B122" s="38"/>
      <c r="C122" s="203" t="s">
        <v>207</v>
      </c>
      <c r="D122" s="203" t="s">
        <v>130</v>
      </c>
      <c r="E122" s="204" t="s">
        <v>208</v>
      </c>
      <c r="F122" s="205" t="s">
        <v>209</v>
      </c>
      <c r="G122" s="206" t="s">
        <v>165</v>
      </c>
      <c r="H122" s="207">
        <v>1</v>
      </c>
      <c r="I122" s="208"/>
      <c r="J122" s="209">
        <f>ROUND(I122*H122,2)</f>
        <v>0</v>
      </c>
      <c r="K122" s="205" t="s">
        <v>19</v>
      </c>
      <c r="L122" s="43"/>
      <c r="M122" s="210" t="s">
        <v>19</v>
      </c>
      <c r="N122" s="211" t="s">
        <v>44</v>
      </c>
      <c r="O122" s="83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4" t="s">
        <v>135</v>
      </c>
      <c r="AT122" s="214" t="s">
        <v>130</v>
      </c>
      <c r="AU122" s="214" t="s">
        <v>83</v>
      </c>
      <c r="AY122" s="16" t="s">
        <v>127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6" t="s">
        <v>81</v>
      </c>
      <c r="BK122" s="215">
        <f>ROUND(I122*H122,2)</f>
        <v>0</v>
      </c>
      <c r="BL122" s="16" t="s">
        <v>135</v>
      </c>
      <c r="BM122" s="214" t="s">
        <v>210</v>
      </c>
    </row>
    <row r="123" s="2" customFormat="1">
      <c r="A123" s="37"/>
      <c r="B123" s="38"/>
      <c r="C123" s="39"/>
      <c r="D123" s="216" t="s">
        <v>137</v>
      </c>
      <c r="E123" s="39"/>
      <c r="F123" s="217" t="s">
        <v>209</v>
      </c>
      <c r="G123" s="39"/>
      <c r="H123" s="39"/>
      <c r="I123" s="218"/>
      <c r="J123" s="39"/>
      <c r="K123" s="39"/>
      <c r="L123" s="43"/>
      <c r="M123" s="219"/>
      <c r="N123" s="220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137</v>
      </c>
      <c r="AU123" s="16" t="s">
        <v>83</v>
      </c>
    </row>
    <row r="124" s="2" customFormat="1">
      <c r="A124" s="37"/>
      <c r="B124" s="38"/>
      <c r="C124" s="39"/>
      <c r="D124" s="216" t="s">
        <v>211</v>
      </c>
      <c r="E124" s="39"/>
      <c r="F124" s="243" t="s">
        <v>212</v>
      </c>
      <c r="G124" s="39"/>
      <c r="H124" s="39"/>
      <c r="I124" s="218"/>
      <c r="J124" s="39"/>
      <c r="K124" s="39"/>
      <c r="L124" s="43"/>
      <c r="M124" s="219"/>
      <c r="N124" s="220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211</v>
      </c>
      <c r="AU124" s="16" t="s">
        <v>83</v>
      </c>
    </row>
    <row r="125" s="2" customFormat="1" ht="16.5" customHeight="1">
      <c r="A125" s="37"/>
      <c r="B125" s="38"/>
      <c r="C125" s="203" t="s">
        <v>213</v>
      </c>
      <c r="D125" s="203" t="s">
        <v>130</v>
      </c>
      <c r="E125" s="204" t="s">
        <v>214</v>
      </c>
      <c r="F125" s="205" t="s">
        <v>215</v>
      </c>
      <c r="G125" s="206" t="s">
        <v>216</v>
      </c>
      <c r="H125" s="207">
        <v>0.0070000000000000001</v>
      </c>
      <c r="I125" s="208"/>
      <c r="J125" s="209">
        <f>ROUND(I125*H125,2)</f>
        <v>0</v>
      </c>
      <c r="K125" s="205" t="s">
        <v>134</v>
      </c>
      <c r="L125" s="43"/>
      <c r="M125" s="210" t="s">
        <v>19</v>
      </c>
      <c r="N125" s="211" t="s">
        <v>44</v>
      </c>
      <c r="O125" s="83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135</v>
      </c>
      <c r="AT125" s="214" t="s">
        <v>130</v>
      </c>
      <c r="AU125" s="214" t="s">
        <v>83</v>
      </c>
      <c r="AY125" s="16" t="s">
        <v>127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81</v>
      </c>
      <c r="BK125" s="215">
        <f>ROUND(I125*H125,2)</f>
        <v>0</v>
      </c>
      <c r="BL125" s="16" t="s">
        <v>135</v>
      </c>
      <c r="BM125" s="214" t="s">
        <v>217</v>
      </c>
    </row>
    <row r="126" s="2" customFormat="1">
      <c r="A126" s="37"/>
      <c r="B126" s="38"/>
      <c r="C126" s="39"/>
      <c r="D126" s="216" t="s">
        <v>137</v>
      </c>
      <c r="E126" s="39"/>
      <c r="F126" s="217" t="s">
        <v>218</v>
      </c>
      <c r="G126" s="39"/>
      <c r="H126" s="39"/>
      <c r="I126" s="218"/>
      <c r="J126" s="39"/>
      <c r="K126" s="39"/>
      <c r="L126" s="43"/>
      <c r="M126" s="219"/>
      <c r="N126" s="220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137</v>
      </c>
      <c r="AU126" s="16" t="s">
        <v>83</v>
      </c>
    </row>
    <row r="127" s="12" customFormat="1" ht="22.8" customHeight="1">
      <c r="A127" s="12"/>
      <c r="B127" s="187"/>
      <c r="C127" s="188"/>
      <c r="D127" s="189" t="s">
        <v>72</v>
      </c>
      <c r="E127" s="201" t="s">
        <v>219</v>
      </c>
      <c r="F127" s="201" t="s">
        <v>220</v>
      </c>
      <c r="G127" s="188"/>
      <c r="H127" s="188"/>
      <c r="I127" s="191"/>
      <c r="J127" s="202">
        <f>BK127</f>
        <v>0</v>
      </c>
      <c r="K127" s="188"/>
      <c r="L127" s="193"/>
      <c r="M127" s="194"/>
      <c r="N127" s="195"/>
      <c r="O127" s="195"/>
      <c r="P127" s="196">
        <f>SUM(P128:P163)</f>
        <v>0</v>
      </c>
      <c r="Q127" s="195"/>
      <c r="R127" s="196">
        <f>SUM(R128:R163)</f>
        <v>0.048650000000000006</v>
      </c>
      <c r="S127" s="195"/>
      <c r="T127" s="197">
        <f>SUM(T128:T163)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8" t="s">
        <v>83</v>
      </c>
      <c r="AT127" s="199" t="s">
        <v>72</v>
      </c>
      <c r="AU127" s="199" t="s">
        <v>81</v>
      </c>
      <c r="AY127" s="198" t="s">
        <v>127</v>
      </c>
      <c r="BK127" s="200">
        <f>SUM(BK128:BK163)</f>
        <v>0</v>
      </c>
    </row>
    <row r="128" s="2" customFormat="1" ht="16.5" customHeight="1">
      <c r="A128" s="37"/>
      <c r="B128" s="38"/>
      <c r="C128" s="203" t="s">
        <v>221</v>
      </c>
      <c r="D128" s="203" t="s">
        <v>130</v>
      </c>
      <c r="E128" s="204" t="s">
        <v>222</v>
      </c>
      <c r="F128" s="205" t="s">
        <v>223</v>
      </c>
      <c r="G128" s="206" t="s">
        <v>165</v>
      </c>
      <c r="H128" s="207">
        <v>1</v>
      </c>
      <c r="I128" s="208"/>
      <c r="J128" s="209">
        <f>ROUND(I128*H128,2)</f>
        <v>0</v>
      </c>
      <c r="K128" s="205" t="s">
        <v>134</v>
      </c>
      <c r="L128" s="43"/>
      <c r="M128" s="210" t="s">
        <v>19</v>
      </c>
      <c r="N128" s="211" t="s">
        <v>44</v>
      </c>
      <c r="O128" s="83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4" t="s">
        <v>135</v>
      </c>
      <c r="AT128" s="214" t="s">
        <v>130</v>
      </c>
      <c r="AU128" s="214" t="s">
        <v>83</v>
      </c>
      <c r="AY128" s="16" t="s">
        <v>127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6" t="s">
        <v>81</v>
      </c>
      <c r="BK128" s="215">
        <f>ROUND(I128*H128,2)</f>
        <v>0</v>
      </c>
      <c r="BL128" s="16" t="s">
        <v>135</v>
      </c>
      <c r="BM128" s="214" t="s">
        <v>224</v>
      </c>
    </row>
    <row r="129" s="2" customFormat="1">
      <c r="A129" s="37"/>
      <c r="B129" s="38"/>
      <c r="C129" s="39"/>
      <c r="D129" s="216" t="s">
        <v>137</v>
      </c>
      <c r="E129" s="39"/>
      <c r="F129" s="217" t="s">
        <v>225</v>
      </c>
      <c r="G129" s="39"/>
      <c r="H129" s="39"/>
      <c r="I129" s="218"/>
      <c r="J129" s="39"/>
      <c r="K129" s="39"/>
      <c r="L129" s="43"/>
      <c r="M129" s="219"/>
      <c r="N129" s="220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137</v>
      </c>
      <c r="AU129" s="16" t="s">
        <v>83</v>
      </c>
    </row>
    <row r="130" s="2" customFormat="1" ht="21.75" customHeight="1">
      <c r="A130" s="37"/>
      <c r="B130" s="38"/>
      <c r="C130" s="221" t="s">
        <v>226</v>
      </c>
      <c r="D130" s="221" t="s">
        <v>139</v>
      </c>
      <c r="E130" s="222" t="s">
        <v>227</v>
      </c>
      <c r="F130" s="223" t="s">
        <v>228</v>
      </c>
      <c r="G130" s="224" t="s">
        <v>165</v>
      </c>
      <c r="H130" s="225">
        <v>1</v>
      </c>
      <c r="I130" s="226"/>
      <c r="J130" s="227">
        <f>ROUND(I130*H130,2)</f>
        <v>0</v>
      </c>
      <c r="K130" s="223" t="s">
        <v>19</v>
      </c>
      <c r="L130" s="228"/>
      <c r="M130" s="229" t="s">
        <v>19</v>
      </c>
      <c r="N130" s="230" t="s">
        <v>44</v>
      </c>
      <c r="O130" s="83"/>
      <c r="P130" s="212">
        <f>O130*H130</f>
        <v>0</v>
      </c>
      <c r="Q130" s="212">
        <v>0.042000000000000003</v>
      </c>
      <c r="R130" s="212">
        <f>Q130*H130</f>
        <v>0.042000000000000003</v>
      </c>
      <c r="S130" s="212">
        <v>0</v>
      </c>
      <c r="T130" s="21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4" t="s">
        <v>142</v>
      </c>
      <c r="AT130" s="214" t="s">
        <v>139</v>
      </c>
      <c r="AU130" s="214" t="s">
        <v>83</v>
      </c>
      <c r="AY130" s="16" t="s">
        <v>127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6" t="s">
        <v>81</v>
      </c>
      <c r="BK130" s="215">
        <f>ROUND(I130*H130,2)</f>
        <v>0</v>
      </c>
      <c r="BL130" s="16" t="s">
        <v>135</v>
      </c>
      <c r="BM130" s="214" t="s">
        <v>229</v>
      </c>
    </row>
    <row r="131" s="2" customFormat="1">
      <c r="A131" s="37"/>
      <c r="B131" s="38"/>
      <c r="C131" s="39"/>
      <c r="D131" s="216" t="s">
        <v>137</v>
      </c>
      <c r="E131" s="39"/>
      <c r="F131" s="217" t="s">
        <v>228</v>
      </c>
      <c r="G131" s="39"/>
      <c r="H131" s="39"/>
      <c r="I131" s="218"/>
      <c r="J131" s="39"/>
      <c r="K131" s="39"/>
      <c r="L131" s="43"/>
      <c r="M131" s="219"/>
      <c r="N131" s="220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137</v>
      </c>
      <c r="AU131" s="16" t="s">
        <v>83</v>
      </c>
    </row>
    <row r="132" s="2" customFormat="1">
      <c r="A132" s="37"/>
      <c r="B132" s="38"/>
      <c r="C132" s="39"/>
      <c r="D132" s="216" t="s">
        <v>211</v>
      </c>
      <c r="E132" s="39"/>
      <c r="F132" s="243" t="s">
        <v>305</v>
      </c>
      <c r="G132" s="39"/>
      <c r="H132" s="39"/>
      <c r="I132" s="218"/>
      <c r="J132" s="39"/>
      <c r="K132" s="39"/>
      <c r="L132" s="43"/>
      <c r="M132" s="219"/>
      <c r="N132" s="220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211</v>
      </c>
      <c r="AU132" s="16" t="s">
        <v>83</v>
      </c>
    </row>
    <row r="133" s="2" customFormat="1" ht="16.5" customHeight="1">
      <c r="A133" s="37"/>
      <c r="B133" s="38"/>
      <c r="C133" s="203" t="s">
        <v>135</v>
      </c>
      <c r="D133" s="203" t="s">
        <v>130</v>
      </c>
      <c r="E133" s="204" t="s">
        <v>231</v>
      </c>
      <c r="F133" s="205" t="s">
        <v>232</v>
      </c>
      <c r="G133" s="206" t="s">
        <v>165</v>
      </c>
      <c r="H133" s="207">
        <v>1</v>
      </c>
      <c r="I133" s="208"/>
      <c r="J133" s="209">
        <f>ROUND(I133*H133,2)</f>
        <v>0</v>
      </c>
      <c r="K133" s="205" t="s">
        <v>134</v>
      </c>
      <c r="L133" s="43"/>
      <c r="M133" s="210" t="s">
        <v>19</v>
      </c>
      <c r="N133" s="211" t="s">
        <v>44</v>
      </c>
      <c r="O133" s="83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135</v>
      </c>
      <c r="AT133" s="214" t="s">
        <v>130</v>
      </c>
      <c r="AU133" s="214" t="s">
        <v>83</v>
      </c>
      <c r="AY133" s="16" t="s">
        <v>127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81</v>
      </c>
      <c r="BK133" s="215">
        <f>ROUND(I133*H133,2)</f>
        <v>0</v>
      </c>
      <c r="BL133" s="16" t="s">
        <v>135</v>
      </c>
      <c r="BM133" s="214" t="s">
        <v>233</v>
      </c>
    </row>
    <row r="134" s="2" customFormat="1">
      <c r="A134" s="37"/>
      <c r="B134" s="38"/>
      <c r="C134" s="39"/>
      <c r="D134" s="216" t="s">
        <v>137</v>
      </c>
      <c r="E134" s="39"/>
      <c r="F134" s="217" t="s">
        <v>234</v>
      </c>
      <c r="G134" s="39"/>
      <c r="H134" s="39"/>
      <c r="I134" s="218"/>
      <c r="J134" s="39"/>
      <c r="K134" s="39"/>
      <c r="L134" s="43"/>
      <c r="M134" s="219"/>
      <c r="N134" s="220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137</v>
      </c>
      <c r="AU134" s="16" t="s">
        <v>83</v>
      </c>
    </row>
    <row r="135" s="2" customFormat="1" ht="16.5" customHeight="1">
      <c r="A135" s="37"/>
      <c r="B135" s="38"/>
      <c r="C135" s="203" t="s">
        <v>235</v>
      </c>
      <c r="D135" s="203" t="s">
        <v>130</v>
      </c>
      <c r="E135" s="204" t="s">
        <v>236</v>
      </c>
      <c r="F135" s="205" t="s">
        <v>237</v>
      </c>
      <c r="G135" s="206" t="s">
        <v>133</v>
      </c>
      <c r="H135" s="207">
        <v>5</v>
      </c>
      <c r="I135" s="208"/>
      <c r="J135" s="209">
        <f>ROUND(I135*H135,2)</f>
        <v>0</v>
      </c>
      <c r="K135" s="205" t="s">
        <v>152</v>
      </c>
      <c r="L135" s="43"/>
      <c r="M135" s="210" t="s">
        <v>19</v>
      </c>
      <c r="N135" s="211" t="s">
        <v>44</v>
      </c>
      <c r="O135" s="83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4" t="s">
        <v>135</v>
      </c>
      <c r="AT135" s="214" t="s">
        <v>130</v>
      </c>
      <c r="AU135" s="214" t="s">
        <v>83</v>
      </c>
      <c r="AY135" s="16" t="s">
        <v>127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81</v>
      </c>
      <c r="BK135" s="215">
        <f>ROUND(I135*H135,2)</f>
        <v>0</v>
      </c>
      <c r="BL135" s="16" t="s">
        <v>135</v>
      </c>
      <c r="BM135" s="214" t="s">
        <v>238</v>
      </c>
    </row>
    <row r="136" s="2" customFormat="1">
      <c r="A136" s="37"/>
      <c r="B136" s="38"/>
      <c r="C136" s="39"/>
      <c r="D136" s="216" t="s">
        <v>137</v>
      </c>
      <c r="E136" s="39"/>
      <c r="F136" s="217" t="s">
        <v>239</v>
      </c>
      <c r="G136" s="39"/>
      <c r="H136" s="39"/>
      <c r="I136" s="218"/>
      <c r="J136" s="39"/>
      <c r="K136" s="39"/>
      <c r="L136" s="43"/>
      <c r="M136" s="219"/>
      <c r="N136" s="220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137</v>
      </c>
      <c r="AU136" s="16" t="s">
        <v>83</v>
      </c>
    </row>
    <row r="137" s="2" customFormat="1">
      <c r="A137" s="37"/>
      <c r="B137" s="38"/>
      <c r="C137" s="39"/>
      <c r="D137" s="231" t="s">
        <v>155</v>
      </c>
      <c r="E137" s="39"/>
      <c r="F137" s="232" t="s">
        <v>240</v>
      </c>
      <c r="G137" s="39"/>
      <c r="H137" s="39"/>
      <c r="I137" s="218"/>
      <c r="J137" s="39"/>
      <c r="K137" s="39"/>
      <c r="L137" s="43"/>
      <c r="M137" s="219"/>
      <c r="N137" s="220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155</v>
      </c>
      <c r="AU137" s="16" t="s">
        <v>83</v>
      </c>
    </row>
    <row r="138" s="2" customFormat="1" ht="16.5" customHeight="1">
      <c r="A138" s="37"/>
      <c r="B138" s="38"/>
      <c r="C138" s="221" t="s">
        <v>241</v>
      </c>
      <c r="D138" s="221" t="s">
        <v>139</v>
      </c>
      <c r="E138" s="222" t="s">
        <v>242</v>
      </c>
      <c r="F138" s="223" t="s">
        <v>243</v>
      </c>
      <c r="G138" s="224" t="s">
        <v>133</v>
      </c>
      <c r="H138" s="225">
        <v>5.1500000000000004</v>
      </c>
      <c r="I138" s="226"/>
      <c r="J138" s="227">
        <f>ROUND(I138*H138,2)</f>
        <v>0</v>
      </c>
      <c r="K138" s="223" t="s">
        <v>152</v>
      </c>
      <c r="L138" s="228"/>
      <c r="M138" s="229" t="s">
        <v>19</v>
      </c>
      <c r="N138" s="230" t="s">
        <v>44</v>
      </c>
      <c r="O138" s="83"/>
      <c r="P138" s="212">
        <f>O138*H138</f>
        <v>0</v>
      </c>
      <c r="Q138" s="212">
        <v>0.001</v>
      </c>
      <c r="R138" s="212">
        <f>Q138*H138</f>
        <v>0.0051500000000000001</v>
      </c>
      <c r="S138" s="212">
        <v>0</v>
      </c>
      <c r="T138" s="21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4" t="s">
        <v>142</v>
      </c>
      <c r="AT138" s="214" t="s">
        <v>139</v>
      </c>
      <c r="AU138" s="214" t="s">
        <v>83</v>
      </c>
      <c r="AY138" s="16" t="s">
        <v>127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81</v>
      </c>
      <c r="BK138" s="215">
        <f>ROUND(I138*H138,2)</f>
        <v>0</v>
      </c>
      <c r="BL138" s="16" t="s">
        <v>135</v>
      </c>
      <c r="BM138" s="214" t="s">
        <v>244</v>
      </c>
    </row>
    <row r="139" s="2" customFormat="1">
      <c r="A139" s="37"/>
      <c r="B139" s="38"/>
      <c r="C139" s="39"/>
      <c r="D139" s="216" t="s">
        <v>137</v>
      </c>
      <c r="E139" s="39"/>
      <c r="F139" s="217" t="s">
        <v>243</v>
      </c>
      <c r="G139" s="39"/>
      <c r="H139" s="39"/>
      <c r="I139" s="218"/>
      <c r="J139" s="39"/>
      <c r="K139" s="39"/>
      <c r="L139" s="43"/>
      <c r="M139" s="219"/>
      <c r="N139" s="220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137</v>
      </c>
      <c r="AU139" s="16" t="s">
        <v>83</v>
      </c>
    </row>
    <row r="140" s="13" customFormat="1">
      <c r="A140" s="13"/>
      <c r="B140" s="233"/>
      <c r="C140" s="234"/>
      <c r="D140" s="216" t="s">
        <v>160</v>
      </c>
      <c r="E140" s="234"/>
      <c r="F140" s="235" t="s">
        <v>427</v>
      </c>
      <c r="G140" s="234"/>
      <c r="H140" s="236">
        <v>5.1500000000000004</v>
      </c>
      <c r="I140" s="237"/>
      <c r="J140" s="234"/>
      <c r="K140" s="234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160</v>
      </c>
      <c r="AU140" s="242" t="s">
        <v>83</v>
      </c>
      <c r="AV140" s="13" t="s">
        <v>83</v>
      </c>
      <c r="AW140" s="13" t="s">
        <v>4</v>
      </c>
      <c r="AX140" s="13" t="s">
        <v>81</v>
      </c>
      <c r="AY140" s="242" t="s">
        <v>127</v>
      </c>
    </row>
    <row r="141" s="2" customFormat="1" ht="16.5" customHeight="1">
      <c r="A141" s="37"/>
      <c r="B141" s="38"/>
      <c r="C141" s="203" t="s">
        <v>251</v>
      </c>
      <c r="D141" s="203" t="s">
        <v>130</v>
      </c>
      <c r="E141" s="204" t="s">
        <v>340</v>
      </c>
      <c r="F141" s="205" t="s">
        <v>341</v>
      </c>
      <c r="G141" s="206" t="s">
        <v>133</v>
      </c>
      <c r="H141" s="207">
        <v>5</v>
      </c>
      <c r="I141" s="208"/>
      <c r="J141" s="209">
        <f>ROUND(I141*H141,2)</f>
        <v>0</v>
      </c>
      <c r="K141" s="205" t="s">
        <v>152</v>
      </c>
      <c r="L141" s="43"/>
      <c r="M141" s="210" t="s">
        <v>19</v>
      </c>
      <c r="N141" s="211" t="s">
        <v>44</v>
      </c>
      <c r="O141" s="83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4" t="s">
        <v>135</v>
      </c>
      <c r="AT141" s="214" t="s">
        <v>130</v>
      </c>
      <c r="AU141" s="214" t="s">
        <v>83</v>
      </c>
      <c r="AY141" s="16" t="s">
        <v>127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81</v>
      </c>
      <c r="BK141" s="215">
        <f>ROUND(I141*H141,2)</f>
        <v>0</v>
      </c>
      <c r="BL141" s="16" t="s">
        <v>135</v>
      </c>
      <c r="BM141" s="214" t="s">
        <v>342</v>
      </c>
    </row>
    <row r="142" s="2" customFormat="1">
      <c r="A142" s="37"/>
      <c r="B142" s="38"/>
      <c r="C142" s="39"/>
      <c r="D142" s="216" t="s">
        <v>137</v>
      </c>
      <c r="E142" s="39"/>
      <c r="F142" s="217" t="s">
        <v>343</v>
      </c>
      <c r="G142" s="39"/>
      <c r="H142" s="39"/>
      <c r="I142" s="218"/>
      <c r="J142" s="39"/>
      <c r="K142" s="39"/>
      <c r="L142" s="43"/>
      <c r="M142" s="219"/>
      <c r="N142" s="220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137</v>
      </c>
      <c r="AU142" s="16" t="s">
        <v>83</v>
      </c>
    </row>
    <row r="143" s="2" customFormat="1">
      <c r="A143" s="37"/>
      <c r="B143" s="38"/>
      <c r="C143" s="39"/>
      <c r="D143" s="231" t="s">
        <v>155</v>
      </c>
      <c r="E143" s="39"/>
      <c r="F143" s="232" t="s">
        <v>344</v>
      </c>
      <c r="G143" s="39"/>
      <c r="H143" s="39"/>
      <c r="I143" s="218"/>
      <c r="J143" s="39"/>
      <c r="K143" s="39"/>
      <c r="L143" s="43"/>
      <c r="M143" s="219"/>
      <c r="N143" s="220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155</v>
      </c>
      <c r="AU143" s="16" t="s">
        <v>83</v>
      </c>
    </row>
    <row r="144" s="2" customFormat="1" ht="16.5" customHeight="1">
      <c r="A144" s="37"/>
      <c r="B144" s="38"/>
      <c r="C144" s="221" t="s">
        <v>193</v>
      </c>
      <c r="D144" s="221" t="s">
        <v>139</v>
      </c>
      <c r="E144" s="222" t="s">
        <v>345</v>
      </c>
      <c r="F144" s="223" t="s">
        <v>346</v>
      </c>
      <c r="G144" s="224" t="s">
        <v>133</v>
      </c>
      <c r="H144" s="225">
        <v>5</v>
      </c>
      <c r="I144" s="226"/>
      <c r="J144" s="227">
        <f>ROUND(I144*H144,2)</f>
        <v>0</v>
      </c>
      <c r="K144" s="223" t="s">
        <v>152</v>
      </c>
      <c r="L144" s="228"/>
      <c r="M144" s="229" t="s">
        <v>19</v>
      </c>
      <c r="N144" s="230" t="s">
        <v>44</v>
      </c>
      <c r="O144" s="83"/>
      <c r="P144" s="212">
        <f>O144*H144</f>
        <v>0</v>
      </c>
      <c r="Q144" s="212">
        <v>0.00020000000000000001</v>
      </c>
      <c r="R144" s="212">
        <f>Q144*H144</f>
        <v>0.001</v>
      </c>
      <c r="S144" s="212">
        <v>0</v>
      </c>
      <c r="T144" s="21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4" t="s">
        <v>142</v>
      </c>
      <c r="AT144" s="214" t="s">
        <v>139</v>
      </c>
      <c r="AU144" s="214" t="s">
        <v>83</v>
      </c>
      <c r="AY144" s="16" t="s">
        <v>127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6" t="s">
        <v>81</v>
      </c>
      <c r="BK144" s="215">
        <f>ROUND(I144*H144,2)</f>
        <v>0</v>
      </c>
      <c r="BL144" s="16" t="s">
        <v>135</v>
      </c>
      <c r="BM144" s="214" t="s">
        <v>347</v>
      </c>
    </row>
    <row r="145" s="2" customFormat="1">
      <c r="A145" s="37"/>
      <c r="B145" s="38"/>
      <c r="C145" s="39"/>
      <c r="D145" s="216" t="s">
        <v>137</v>
      </c>
      <c r="E145" s="39"/>
      <c r="F145" s="217" t="s">
        <v>346</v>
      </c>
      <c r="G145" s="39"/>
      <c r="H145" s="39"/>
      <c r="I145" s="218"/>
      <c r="J145" s="39"/>
      <c r="K145" s="39"/>
      <c r="L145" s="43"/>
      <c r="M145" s="219"/>
      <c r="N145" s="220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137</v>
      </c>
      <c r="AU145" s="16" t="s">
        <v>83</v>
      </c>
    </row>
    <row r="146" s="2" customFormat="1" ht="16.5" customHeight="1">
      <c r="A146" s="37"/>
      <c r="B146" s="38"/>
      <c r="C146" s="203" t="s">
        <v>311</v>
      </c>
      <c r="D146" s="203" t="s">
        <v>130</v>
      </c>
      <c r="E146" s="204" t="s">
        <v>348</v>
      </c>
      <c r="F146" s="205" t="s">
        <v>349</v>
      </c>
      <c r="G146" s="206" t="s">
        <v>165</v>
      </c>
      <c r="H146" s="207">
        <v>2</v>
      </c>
      <c r="I146" s="208"/>
      <c r="J146" s="209">
        <f>ROUND(I146*H146,2)</f>
        <v>0</v>
      </c>
      <c r="K146" s="205" t="s">
        <v>152</v>
      </c>
      <c r="L146" s="43"/>
      <c r="M146" s="210" t="s">
        <v>19</v>
      </c>
      <c r="N146" s="211" t="s">
        <v>44</v>
      </c>
      <c r="O146" s="83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4" t="s">
        <v>135</v>
      </c>
      <c r="AT146" s="214" t="s">
        <v>130</v>
      </c>
      <c r="AU146" s="214" t="s">
        <v>83</v>
      </c>
      <c r="AY146" s="16" t="s">
        <v>127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6" t="s">
        <v>81</v>
      </c>
      <c r="BK146" s="215">
        <f>ROUND(I146*H146,2)</f>
        <v>0</v>
      </c>
      <c r="BL146" s="16" t="s">
        <v>135</v>
      </c>
      <c r="BM146" s="214" t="s">
        <v>350</v>
      </c>
    </row>
    <row r="147" s="2" customFormat="1">
      <c r="A147" s="37"/>
      <c r="B147" s="38"/>
      <c r="C147" s="39"/>
      <c r="D147" s="216" t="s">
        <v>137</v>
      </c>
      <c r="E147" s="39"/>
      <c r="F147" s="217" t="s">
        <v>351</v>
      </c>
      <c r="G147" s="39"/>
      <c r="H147" s="39"/>
      <c r="I147" s="218"/>
      <c r="J147" s="39"/>
      <c r="K147" s="39"/>
      <c r="L147" s="43"/>
      <c r="M147" s="219"/>
      <c r="N147" s="220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137</v>
      </c>
      <c r="AU147" s="16" t="s">
        <v>83</v>
      </c>
    </row>
    <row r="148" s="2" customFormat="1">
      <c r="A148" s="37"/>
      <c r="B148" s="38"/>
      <c r="C148" s="39"/>
      <c r="D148" s="231" t="s">
        <v>155</v>
      </c>
      <c r="E148" s="39"/>
      <c r="F148" s="232" t="s">
        <v>352</v>
      </c>
      <c r="G148" s="39"/>
      <c r="H148" s="39"/>
      <c r="I148" s="218"/>
      <c r="J148" s="39"/>
      <c r="K148" s="39"/>
      <c r="L148" s="43"/>
      <c r="M148" s="219"/>
      <c r="N148" s="220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155</v>
      </c>
      <c r="AU148" s="16" t="s">
        <v>83</v>
      </c>
    </row>
    <row r="149" s="2" customFormat="1" ht="16.5" customHeight="1">
      <c r="A149" s="37"/>
      <c r="B149" s="38"/>
      <c r="C149" s="221" t="s">
        <v>316</v>
      </c>
      <c r="D149" s="221" t="s">
        <v>139</v>
      </c>
      <c r="E149" s="222" t="s">
        <v>357</v>
      </c>
      <c r="F149" s="223" t="s">
        <v>358</v>
      </c>
      <c r="G149" s="224" t="s">
        <v>165</v>
      </c>
      <c r="H149" s="225">
        <v>1</v>
      </c>
      <c r="I149" s="226"/>
      <c r="J149" s="227">
        <f>ROUND(I149*H149,2)</f>
        <v>0</v>
      </c>
      <c r="K149" s="223" t="s">
        <v>152</v>
      </c>
      <c r="L149" s="228"/>
      <c r="M149" s="229" t="s">
        <v>19</v>
      </c>
      <c r="N149" s="230" t="s">
        <v>44</v>
      </c>
      <c r="O149" s="83"/>
      <c r="P149" s="212">
        <f>O149*H149</f>
        <v>0</v>
      </c>
      <c r="Q149" s="212">
        <v>5.0000000000000002E-05</v>
      </c>
      <c r="R149" s="212">
        <f>Q149*H149</f>
        <v>5.0000000000000002E-05</v>
      </c>
      <c r="S149" s="212">
        <v>0</v>
      </c>
      <c r="T149" s="21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4" t="s">
        <v>142</v>
      </c>
      <c r="AT149" s="214" t="s">
        <v>139</v>
      </c>
      <c r="AU149" s="214" t="s">
        <v>83</v>
      </c>
      <c r="AY149" s="16" t="s">
        <v>127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81</v>
      </c>
      <c r="BK149" s="215">
        <f>ROUND(I149*H149,2)</f>
        <v>0</v>
      </c>
      <c r="BL149" s="16" t="s">
        <v>135</v>
      </c>
      <c r="BM149" s="214" t="s">
        <v>359</v>
      </c>
    </row>
    <row r="150" s="2" customFormat="1">
      <c r="A150" s="37"/>
      <c r="B150" s="38"/>
      <c r="C150" s="39"/>
      <c r="D150" s="216" t="s">
        <v>137</v>
      </c>
      <c r="E150" s="39"/>
      <c r="F150" s="217" t="s">
        <v>358</v>
      </c>
      <c r="G150" s="39"/>
      <c r="H150" s="39"/>
      <c r="I150" s="218"/>
      <c r="J150" s="39"/>
      <c r="K150" s="39"/>
      <c r="L150" s="43"/>
      <c r="M150" s="219"/>
      <c r="N150" s="220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137</v>
      </c>
      <c r="AU150" s="16" t="s">
        <v>83</v>
      </c>
    </row>
    <row r="151" s="2" customFormat="1" ht="16.5" customHeight="1">
      <c r="A151" s="37"/>
      <c r="B151" s="38"/>
      <c r="C151" s="221" t="s">
        <v>428</v>
      </c>
      <c r="D151" s="221" t="s">
        <v>139</v>
      </c>
      <c r="E151" s="222" t="s">
        <v>354</v>
      </c>
      <c r="F151" s="223" t="s">
        <v>355</v>
      </c>
      <c r="G151" s="224" t="s">
        <v>165</v>
      </c>
      <c r="H151" s="225">
        <v>1</v>
      </c>
      <c r="I151" s="226"/>
      <c r="J151" s="227">
        <f>ROUND(I151*H151,2)</f>
        <v>0</v>
      </c>
      <c r="K151" s="223" t="s">
        <v>152</v>
      </c>
      <c r="L151" s="228"/>
      <c r="M151" s="229" t="s">
        <v>19</v>
      </c>
      <c r="N151" s="230" t="s">
        <v>44</v>
      </c>
      <c r="O151" s="83"/>
      <c r="P151" s="212">
        <f>O151*H151</f>
        <v>0</v>
      </c>
      <c r="Q151" s="212">
        <v>5.0000000000000002E-05</v>
      </c>
      <c r="R151" s="212">
        <f>Q151*H151</f>
        <v>5.0000000000000002E-05</v>
      </c>
      <c r="S151" s="212">
        <v>0</v>
      </c>
      <c r="T151" s="21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4" t="s">
        <v>142</v>
      </c>
      <c r="AT151" s="214" t="s">
        <v>139</v>
      </c>
      <c r="AU151" s="214" t="s">
        <v>83</v>
      </c>
      <c r="AY151" s="16" t="s">
        <v>127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81</v>
      </c>
      <c r="BK151" s="215">
        <f>ROUND(I151*H151,2)</f>
        <v>0</v>
      </c>
      <c r="BL151" s="16" t="s">
        <v>135</v>
      </c>
      <c r="BM151" s="214" t="s">
        <v>429</v>
      </c>
    </row>
    <row r="152" s="2" customFormat="1">
      <c r="A152" s="37"/>
      <c r="B152" s="38"/>
      <c r="C152" s="39"/>
      <c r="D152" s="216" t="s">
        <v>137</v>
      </c>
      <c r="E152" s="39"/>
      <c r="F152" s="217" t="s">
        <v>355</v>
      </c>
      <c r="G152" s="39"/>
      <c r="H152" s="39"/>
      <c r="I152" s="218"/>
      <c r="J152" s="39"/>
      <c r="K152" s="39"/>
      <c r="L152" s="43"/>
      <c r="M152" s="219"/>
      <c r="N152" s="220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137</v>
      </c>
      <c r="AU152" s="16" t="s">
        <v>83</v>
      </c>
    </row>
    <row r="153" s="2" customFormat="1" ht="16.5" customHeight="1">
      <c r="A153" s="37"/>
      <c r="B153" s="38"/>
      <c r="C153" s="203" t="s">
        <v>309</v>
      </c>
      <c r="D153" s="203" t="s">
        <v>130</v>
      </c>
      <c r="E153" s="204" t="s">
        <v>252</v>
      </c>
      <c r="F153" s="205" t="s">
        <v>253</v>
      </c>
      <c r="G153" s="206" t="s">
        <v>254</v>
      </c>
      <c r="H153" s="207">
        <v>2</v>
      </c>
      <c r="I153" s="208"/>
      <c r="J153" s="209">
        <f>ROUND(I153*H153,2)</f>
        <v>0</v>
      </c>
      <c r="K153" s="205" t="s">
        <v>152</v>
      </c>
      <c r="L153" s="43"/>
      <c r="M153" s="210" t="s">
        <v>19</v>
      </c>
      <c r="N153" s="211" t="s">
        <v>44</v>
      </c>
      <c r="O153" s="83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4" t="s">
        <v>135</v>
      </c>
      <c r="AT153" s="214" t="s">
        <v>130</v>
      </c>
      <c r="AU153" s="214" t="s">
        <v>83</v>
      </c>
      <c r="AY153" s="16" t="s">
        <v>127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81</v>
      </c>
      <c r="BK153" s="215">
        <f>ROUND(I153*H153,2)</f>
        <v>0</v>
      </c>
      <c r="BL153" s="16" t="s">
        <v>135</v>
      </c>
      <c r="BM153" s="214" t="s">
        <v>360</v>
      </c>
    </row>
    <row r="154" s="2" customFormat="1">
      <c r="A154" s="37"/>
      <c r="B154" s="38"/>
      <c r="C154" s="39"/>
      <c r="D154" s="216" t="s">
        <v>137</v>
      </c>
      <c r="E154" s="39"/>
      <c r="F154" s="217" t="s">
        <v>256</v>
      </c>
      <c r="G154" s="39"/>
      <c r="H154" s="39"/>
      <c r="I154" s="218"/>
      <c r="J154" s="39"/>
      <c r="K154" s="39"/>
      <c r="L154" s="43"/>
      <c r="M154" s="219"/>
      <c r="N154" s="220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137</v>
      </c>
      <c r="AU154" s="16" t="s">
        <v>83</v>
      </c>
    </row>
    <row r="155" s="2" customFormat="1">
      <c r="A155" s="37"/>
      <c r="B155" s="38"/>
      <c r="C155" s="39"/>
      <c r="D155" s="231" t="s">
        <v>155</v>
      </c>
      <c r="E155" s="39"/>
      <c r="F155" s="232" t="s">
        <v>257</v>
      </c>
      <c r="G155" s="39"/>
      <c r="H155" s="39"/>
      <c r="I155" s="218"/>
      <c r="J155" s="39"/>
      <c r="K155" s="39"/>
      <c r="L155" s="43"/>
      <c r="M155" s="219"/>
      <c r="N155" s="220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155</v>
      </c>
      <c r="AU155" s="16" t="s">
        <v>83</v>
      </c>
    </row>
    <row r="156" s="2" customFormat="1" ht="16.5" customHeight="1">
      <c r="A156" s="37"/>
      <c r="B156" s="38"/>
      <c r="C156" s="203" t="s">
        <v>262</v>
      </c>
      <c r="D156" s="203" t="s">
        <v>130</v>
      </c>
      <c r="E156" s="204" t="s">
        <v>263</v>
      </c>
      <c r="F156" s="205" t="s">
        <v>264</v>
      </c>
      <c r="G156" s="206" t="s">
        <v>165</v>
      </c>
      <c r="H156" s="207">
        <v>1</v>
      </c>
      <c r="I156" s="208"/>
      <c r="J156" s="209">
        <f>ROUND(I156*H156,2)</f>
        <v>0</v>
      </c>
      <c r="K156" s="205" t="s">
        <v>152</v>
      </c>
      <c r="L156" s="43"/>
      <c r="M156" s="210" t="s">
        <v>19</v>
      </c>
      <c r="N156" s="211" t="s">
        <v>44</v>
      </c>
      <c r="O156" s="83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4" t="s">
        <v>135</v>
      </c>
      <c r="AT156" s="214" t="s">
        <v>130</v>
      </c>
      <c r="AU156" s="214" t="s">
        <v>83</v>
      </c>
      <c r="AY156" s="16" t="s">
        <v>127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6" t="s">
        <v>81</v>
      </c>
      <c r="BK156" s="215">
        <f>ROUND(I156*H156,2)</f>
        <v>0</v>
      </c>
      <c r="BL156" s="16" t="s">
        <v>135</v>
      </c>
      <c r="BM156" s="214" t="s">
        <v>265</v>
      </c>
    </row>
    <row r="157" s="2" customFormat="1">
      <c r="A157" s="37"/>
      <c r="B157" s="38"/>
      <c r="C157" s="39"/>
      <c r="D157" s="216" t="s">
        <v>137</v>
      </c>
      <c r="E157" s="39"/>
      <c r="F157" s="217" t="s">
        <v>266</v>
      </c>
      <c r="G157" s="39"/>
      <c r="H157" s="39"/>
      <c r="I157" s="218"/>
      <c r="J157" s="39"/>
      <c r="K157" s="39"/>
      <c r="L157" s="43"/>
      <c r="M157" s="219"/>
      <c r="N157" s="220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137</v>
      </c>
      <c r="AU157" s="16" t="s">
        <v>83</v>
      </c>
    </row>
    <row r="158" s="2" customFormat="1">
      <c r="A158" s="37"/>
      <c r="B158" s="38"/>
      <c r="C158" s="39"/>
      <c r="D158" s="231" t="s">
        <v>155</v>
      </c>
      <c r="E158" s="39"/>
      <c r="F158" s="232" t="s">
        <v>267</v>
      </c>
      <c r="G158" s="39"/>
      <c r="H158" s="39"/>
      <c r="I158" s="218"/>
      <c r="J158" s="39"/>
      <c r="K158" s="39"/>
      <c r="L158" s="43"/>
      <c r="M158" s="219"/>
      <c r="N158" s="220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155</v>
      </c>
      <c r="AU158" s="16" t="s">
        <v>83</v>
      </c>
    </row>
    <row r="159" s="2" customFormat="1" ht="16.5" customHeight="1">
      <c r="A159" s="37"/>
      <c r="B159" s="38"/>
      <c r="C159" s="221" t="s">
        <v>268</v>
      </c>
      <c r="D159" s="221" t="s">
        <v>139</v>
      </c>
      <c r="E159" s="222" t="s">
        <v>269</v>
      </c>
      <c r="F159" s="223" t="s">
        <v>270</v>
      </c>
      <c r="G159" s="224" t="s">
        <v>165</v>
      </c>
      <c r="H159" s="225">
        <v>2</v>
      </c>
      <c r="I159" s="226"/>
      <c r="J159" s="227">
        <f>ROUND(I159*H159,2)</f>
        <v>0</v>
      </c>
      <c r="K159" s="223" t="s">
        <v>152</v>
      </c>
      <c r="L159" s="228"/>
      <c r="M159" s="229" t="s">
        <v>19</v>
      </c>
      <c r="N159" s="230" t="s">
        <v>44</v>
      </c>
      <c r="O159" s="83"/>
      <c r="P159" s="212">
        <f>O159*H159</f>
        <v>0</v>
      </c>
      <c r="Q159" s="212">
        <v>0.00020000000000000001</v>
      </c>
      <c r="R159" s="212">
        <f>Q159*H159</f>
        <v>0.00040000000000000002</v>
      </c>
      <c r="S159" s="212">
        <v>0</v>
      </c>
      <c r="T159" s="21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4" t="s">
        <v>142</v>
      </c>
      <c r="AT159" s="214" t="s">
        <v>139</v>
      </c>
      <c r="AU159" s="214" t="s">
        <v>83</v>
      </c>
      <c r="AY159" s="16" t="s">
        <v>127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6" t="s">
        <v>81</v>
      </c>
      <c r="BK159" s="215">
        <f>ROUND(I159*H159,2)</f>
        <v>0</v>
      </c>
      <c r="BL159" s="16" t="s">
        <v>135</v>
      </c>
      <c r="BM159" s="214" t="s">
        <v>271</v>
      </c>
    </row>
    <row r="160" s="2" customFormat="1">
      <c r="A160" s="37"/>
      <c r="B160" s="38"/>
      <c r="C160" s="39"/>
      <c r="D160" s="216" t="s">
        <v>137</v>
      </c>
      <c r="E160" s="39"/>
      <c r="F160" s="217" t="s">
        <v>270</v>
      </c>
      <c r="G160" s="39"/>
      <c r="H160" s="39"/>
      <c r="I160" s="218"/>
      <c r="J160" s="39"/>
      <c r="K160" s="39"/>
      <c r="L160" s="43"/>
      <c r="M160" s="219"/>
      <c r="N160" s="220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137</v>
      </c>
      <c r="AU160" s="16" t="s">
        <v>83</v>
      </c>
    </row>
    <row r="161" s="13" customFormat="1">
      <c r="A161" s="13"/>
      <c r="B161" s="233"/>
      <c r="C161" s="234"/>
      <c r="D161" s="216" t="s">
        <v>160</v>
      </c>
      <c r="E161" s="234"/>
      <c r="F161" s="235" t="s">
        <v>272</v>
      </c>
      <c r="G161" s="234"/>
      <c r="H161" s="236">
        <v>2</v>
      </c>
      <c r="I161" s="237"/>
      <c r="J161" s="234"/>
      <c r="K161" s="234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160</v>
      </c>
      <c r="AU161" s="242" t="s">
        <v>83</v>
      </c>
      <c r="AV161" s="13" t="s">
        <v>83</v>
      </c>
      <c r="AW161" s="13" t="s">
        <v>4</v>
      </c>
      <c r="AX161" s="13" t="s">
        <v>81</v>
      </c>
      <c r="AY161" s="242" t="s">
        <v>127</v>
      </c>
    </row>
    <row r="162" s="2" customFormat="1" ht="16.5" customHeight="1">
      <c r="A162" s="37"/>
      <c r="B162" s="38"/>
      <c r="C162" s="203" t="s">
        <v>273</v>
      </c>
      <c r="D162" s="203" t="s">
        <v>130</v>
      </c>
      <c r="E162" s="204" t="s">
        <v>274</v>
      </c>
      <c r="F162" s="205" t="s">
        <v>275</v>
      </c>
      <c r="G162" s="206" t="s">
        <v>216</v>
      </c>
      <c r="H162" s="207">
        <v>0.049000000000000002</v>
      </c>
      <c r="I162" s="208"/>
      <c r="J162" s="209">
        <f>ROUND(I162*H162,2)</f>
        <v>0</v>
      </c>
      <c r="K162" s="205" t="s">
        <v>134</v>
      </c>
      <c r="L162" s="43"/>
      <c r="M162" s="210" t="s">
        <v>19</v>
      </c>
      <c r="N162" s="211" t="s">
        <v>44</v>
      </c>
      <c r="O162" s="83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4" t="s">
        <v>135</v>
      </c>
      <c r="AT162" s="214" t="s">
        <v>130</v>
      </c>
      <c r="AU162" s="214" t="s">
        <v>83</v>
      </c>
      <c r="AY162" s="16" t="s">
        <v>127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6" t="s">
        <v>81</v>
      </c>
      <c r="BK162" s="215">
        <f>ROUND(I162*H162,2)</f>
        <v>0</v>
      </c>
      <c r="BL162" s="16" t="s">
        <v>135</v>
      </c>
      <c r="BM162" s="214" t="s">
        <v>276</v>
      </c>
    </row>
    <row r="163" s="2" customFormat="1">
      <c r="A163" s="37"/>
      <c r="B163" s="38"/>
      <c r="C163" s="39"/>
      <c r="D163" s="216" t="s">
        <v>137</v>
      </c>
      <c r="E163" s="39"/>
      <c r="F163" s="217" t="s">
        <v>277</v>
      </c>
      <c r="G163" s="39"/>
      <c r="H163" s="39"/>
      <c r="I163" s="218"/>
      <c r="J163" s="39"/>
      <c r="K163" s="39"/>
      <c r="L163" s="43"/>
      <c r="M163" s="219"/>
      <c r="N163" s="220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137</v>
      </c>
      <c r="AU163" s="16" t="s">
        <v>83</v>
      </c>
    </row>
    <row r="164" s="12" customFormat="1" ht="25.92" customHeight="1">
      <c r="A164" s="12"/>
      <c r="B164" s="187"/>
      <c r="C164" s="188"/>
      <c r="D164" s="189" t="s">
        <v>72</v>
      </c>
      <c r="E164" s="190" t="s">
        <v>139</v>
      </c>
      <c r="F164" s="190" t="s">
        <v>313</v>
      </c>
      <c r="G164" s="188"/>
      <c r="H164" s="188"/>
      <c r="I164" s="191"/>
      <c r="J164" s="192">
        <f>BK164</f>
        <v>0</v>
      </c>
      <c r="K164" s="188"/>
      <c r="L164" s="193"/>
      <c r="M164" s="194"/>
      <c r="N164" s="195"/>
      <c r="O164" s="195"/>
      <c r="P164" s="196">
        <f>P165</f>
        <v>0</v>
      </c>
      <c r="Q164" s="195"/>
      <c r="R164" s="196">
        <f>R165</f>
        <v>0</v>
      </c>
      <c r="S164" s="195"/>
      <c r="T164" s="197">
        <f>T165</f>
        <v>0.021000000000000001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98" t="s">
        <v>144</v>
      </c>
      <c r="AT164" s="199" t="s">
        <v>72</v>
      </c>
      <c r="AU164" s="199" t="s">
        <v>73</v>
      </c>
      <c r="AY164" s="198" t="s">
        <v>127</v>
      </c>
      <c r="BK164" s="200">
        <f>BK165</f>
        <v>0</v>
      </c>
    </row>
    <row r="165" s="12" customFormat="1" ht="22.8" customHeight="1">
      <c r="A165" s="12"/>
      <c r="B165" s="187"/>
      <c r="C165" s="188"/>
      <c r="D165" s="189" t="s">
        <v>72</v>
      </c>
      <c r="E165" s="201" t="s">
        <v>314</v>
      </c>
      <c r="F165" s="201" t="s">
        <v>315</v>
      </c>
      <c r="G165" s="188"/>
      <c r="H165" s="188"/>
      <c r="I165" s="191"/>
      <c r="J165" s="202">
        <f>BK165</f>
        <v>0</v>
      </c>
      <c r="K165" s="188"/>
      <c r="L165" s="193"/>
      <c r="M165" s="194"/>
      <c r="N165" s="195"/>
      <c r="O165" s="195"/>
      <c r="P165" s="196">
        <f>SUM(P166:P174)</f>
        <v>0</v>
      </c>
      <c r="Q165" s="195"/>
      <c r="R165" s="196">
        <f>SUM(R166:R174)</f>
        <v>0</v>
      </c>
      <c r="S165" s="195"/>
      <c r="T165" s="197">
        <f>SUM(T166:T174)</f>
        <v>0.021000000000000001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98" t="s">
        <v>144</v>
      </c>
      <c r="AT165" s="199" t="s">
        <v>72</v>
      </c>
      <c r="AU165" s="199" t="s">
        <v>81</v>
      </c>
      <c r="AY165" s="198" t="s">
        <v>127</v>
      </c>
      <c r="BK165" s="200">
        <f>SUM(BK166:BK174)</f>
        <v>0</v>
      </c>
    </row>
    <row r="166" s="2" customFormat="1" ht="16.5" customHeight="1">
      <c r="A166" s="37"/>
      <c r="B166" s="38"/>
      <c r="C166" s="203" t="s">
        <v>307</v>
      </c>
      <c r="D166" s="203" t="s">
        <v>130</v>
      </c>
      <c r="E166" s="204" t="s">
        <v>317</v>
      </c>
      <c r="F166" s="205" t="s">
        <v>318</v>
      </c>
      <c r="G166" s="206" t="s">
        <v>165</v>
      </c>
      <c r="H166" s="207">
        <v>1</v>
      </c>
      <c r="I166" s="208"/>
      <c r="J166" s="209">
        <f>ROUND(I166*H166,2)</f>
        <v>0</v>
      </c>
      <c r="K166" s="205" t="s">
        <v>152</v>
      </c>
      <c r="L166" s="43"/>
      <c r="M166" s="210" t="s">
        <v>19</v>
      </c>
      <c r="N166" s="211" t="s">
        <v>44</v>
      </c>
      <c r="O166" s="83"/>
      <c r="P166" s="212">
        <f>O166*H166</f>
        <v>0</v>
      </c>
      <c r="Q166" s="212">
        <v>0</v>
      </c>
      <c r="R166" s="212">
        <f>Q166*H166</f>
        <v>0</v>
      </c>
      <c r="S166" s="212">
        <v>0.021000000000000001</v>
      </c>
      <c r="T166" s="213">
        <f>S166*H166</f>
        <v>0.021000000000000001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4" t="s">
        <v>319</v>
      </c>
      <c r="AT166" s="214" t="s">
        <v>130</v>
      </c>
      <c r="AU166" s="214" t="s">
        <v>83</v>
      </c>
      <c r="AY166" s="16" t="s">
        <v>127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6" t="s">
        <v>81</v>
      </c>
      <c r="BK166" s="215">
        <f>ROUND(I166*H166,2)</f>
        <v>0</v>
      </c>
      <c r="BL166" s="16" t="s">
        <v>319</v>
      </c>
      <c r="BM166" s="214" t="s">
        <v>361</v>
      </c>
    </row>
    <row r="167" s="2" customFormat="1">
      <c r="A167" s="37"/>
      <c r="B167" s="38"/>
      <c r="C167" s="39"/>
      <c r="D167" s="216" t="s">
        <v>137</v>
      </c>
      <c r="E167" s="39"/>
      <c r="F167" s="217" t="s">
        <v>321</v>
      </c>
      <c r="G167" s="39"/>
      <c r="H167" s="39"/>
      <c r="I167" s="218"/>
      <c r="J167" s="39"/>
      <c r="K167" s="39"/>
      <c r="L167" s="43"/>
      <c r="M167" s="219"/>
      <c r="N167" s="220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137</v>
      </c>
      <c r="AU167" s="16" t="s">
        <v>83</v>
      </c>
    </row>
    <row r="168" s="2" customFormat="1">
      <c r="A168" s="37"/>
      <c r="B168" s="38"/>
      <c r="C168" s="39"/>
      <c r="D168" s="231" t="s">
        <v>155</v>
      </c>
      <c r="E168" s="39"/>
      <c r="F168" s="232" t="s">
        <v>322</v>
      </c>
      <c r="G168" s="39"/>
      <c r="H168" s="39"/>
      <c r="I168" s="218"/>
      <c r="J168" s="39"/>
      <c r="K168" s="39"/>
      <c r="L168" s="43"/>
      <c r="M168" s="219"/>
      <c r="N168" s="220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155</v>
      </c>
      <c r="AU168" s="16" t="s">
        <v>83</v>
      </c>
    </row>
    <row r="169" s="2" customFormat="1" ht="16.5" customHeight="1">
      <c r="A169" s="37"/>
      <c r="B169" s="38"/>
      <c r="C169" s="203" t="s">
        <v>430</v>
      </c>
      <c r="D169" s="203" t="s">
        <v>130</v>
      </c>
      <c r="E169" s="204" t="s">
        <v>324</v>
      </c>
      <c r="F169" s="205" t="s">
        <v>325</v>
      </c>
      <c r="G169" s="206" t="s">
        <v>216</v>
      </c>
      <c r="H169" s="207">
        <v>0.021000000000000001</v>
      </c>
      <c r="I169" s="208"/>
      <c r="J169" s="209">
        <f>ROUND(I169*H169,2)</f>
        <v>0</v>
      </c>
      <c r="K169" s="205" t="s">
        <v>152</v>
      </c>
      <c r="L169" s="43"/>
      <c r="M169" s="210" t="s">
        <v>19</v>
      </c>
      <c r="N169" s="211" t="s">
        <v>44</v>
      </c>
      <c r="O169" s="83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4" t="s">
        <v>319</v>
      </c>
      <c r="AT169" s="214" t="s">
        <v>130</v>
      </c>
      <c r="AU169" s="214" t="s">
        <v>83</v>
      </c>
      <c r="AY169" s="16" t="s">
        <v>127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6" t="s">
        <v>81</v>
      </c>
      <c r="BK169" s="215">
        <f>ROUND(I169*H169,2)</f>
        <v>0</v>
      </c>
      <c r="BL169" s="16" t="s">
        <v>319</v>
      </c>
      <c r="BM169" s="214" t="s">
        <v>431</v>
      </c>
    </row>
    <row r="170" s="2" customFormat="1">
      <c r="A170" s="37"/>
      <c r="B170" s="38"/>
      <c r="C170" s="39"/>
      <c r="D170" s="216" t="s">
        <v>137</v>
      </c>
      <c r="E170" s="39"/>
      <c r="F170" s="217" t="s">
        <v>327</v>
      </c>
      <c r="G170" s="39"/>
      <c r="H170" s="39"/>
      <c r="I170" s="218"/>
      <c r="J170" s="39"/>
      <c r="K170" s="39"/>
      <c r="L170" s="43"/>
      <c r="M170" s="219"/>
      <c r="N170" s="220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137</v>
      </c>
      <c r="AU170" s="16" t="s">
        <v>83</v>
      </c>
    </row>
    <row r="171" s="2" customFormat="1">
      <c r="A171" s="37"/>
      <c r="B171" s="38"/>
      <c r="C171" s="39"/>
      <c r="D171" s="231" t="s">
        <v>155</v>
      </c>
      <c r="E171" s="39"/>
      <c r="F171" s="232" t="s">
        <v>328</v>
      </c>
      <c r="G171" s="39"/>
      <c r="H171" s="39"/>
      <c r="I171" s="218"/>
      <c r="J171" s="39"/>
      <c r="K171" s="39"/>
      <c r="L171" s="43"/>
      <c r="M171" s="219"/>
      <c r="N171" s="220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155</v>
      </c>
      <c r="AU171" s="16" t="s">
        <v>83</v>
      </c>
    </row>
    <row r="172" s="2" customFormat="1" ht="24.15" customHeight="1">
      <c r="A172" s="37"/>
      <c r="B172" s="38"/>
      <c r="C172" s="203" t="s">
        <v>432</v>
      </c>
      <c r="D172" s="203" t="s">
        <v>130</v>
      </c>
      <c r="E172" s="204" t="s">
        <v>330</v>
      </c>
      <c r="F172" s="205" t="s">
        <v>331</v>
      </c>
      <c r="G172" s="206" t="s">
        <v>216</v>
      </c>
      <c r="H172" s="207">
        <v>0.021000000000000001</v>
      </c>
      <c r="I172" s="208"/>
      <c r="J172" s="209">
        <f>ROUND(I172*H172,2)</f>
        <v>0</v>
      </c>
      <c r="K172" s="205" t="s">
        <v>152</v>
      </c>
      <c r="L172" s="43"/>
      <c r="M172" s="210" t="s">
        <v>19</v>
      </c>
      <c r="N172" s="211" t="s">
        <v>44</v>
      </c>
      <c r="O172" s="83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4" t="s">
        <v>319</v>
      </c>
      <c r="AT172" s="214" t="s">
        <v>130</v>
      </c>
      <c r="AU172" s="214" t="s">
        <v>83</v>
      </c>
      <c r="AY172" s="16" t="s">
        <v>127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6" t="s">
        <v>81</v>
      </c>
      <c r="BK172" s="215">
        <f>ROUND(I172*H172,2)</f>
        <v>0</v>
      </c>
      <c r="BL172" s="16" t="s">
        <v>319</v>
      </c>
      <c r="BM172" s="214" t="s">
        <v>433</v>
      </c>
    </row>
    <row r="173" s="2" customFormat="1">
      <c r="A173" s="37"/>
      <c r="B173" s="38"/>
      <c r="C173" s="39"/>
      <c r="D173" s="216" t="s">
        <v>137</v>
      </c>
      <c r="E173" s="39"/>
      <c r="F173" s="217" t="s">
        <v>333</v>
      </c>
      <c r="G173" s="39"/>
      <c r="H173" s="39"/>
      <c r="I173" s="218"/>
      <c r="J173" s="39"/>
      <c r="K173" s="39"/>
      <c r="L173" s="43"/>
      <c r="M173" s="219"/>
      <c r="N173" s="220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137</v>
      </c>
      <c r="AU173" s="16" t="s">
        <v>83</v>
      </c>
    </row>
    <row r="174" s="2" customFormat="1">
      <c r="A174" s="37"/>
      <c r="B174" s="38"/>
      <c r="C174" s="39"/>
      <c r="D174" s="231" t="s">
        <v>155</v>
      </c>
      <c r="E174" s="39"/>
      <c r="F174" s="232" t="s">
        <v>334</v>
      </c>
      <c r="G174" s="39"/>
      <c r="H174" s="39"/>
      <c r="I174" s="218"/>
      <c r="J174" s="39"/>
      <c r="K174" s="39"/>
      <c r="L174" s="43"/>
      <c r="M174" s="219"/>
      <c r="N174" s="220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155</v>
      </c>
      <c r="AU174" s="16" t="s">
        <v>83</v>
      </c>
    </row>
    <row r="175" s="12" customFormat="1" ht="25.92" customHeight="1">
      <c r="A175" s="12"/>
      <c r="B175" s="187"/>
      <c r="C175" s="188"/>
      <c r="D175" s="189" t="s">
        <v>72</v>
      </c>
      <c r="E175" s="190" t="s">
        <v>278</v>
      </c>
      <c r="F175" s="190" t="s">
        <v>279</v>
      </c>
      <c r="G175" s="188"/>
      <c r="H175" s="188"/>
      <c r="I175" s="191"/>
      <c r="J175" s="192">
        <f>BK175</f>
        <v>0</v>
      </c>
      <c r="K175" s="188"/>
      <c r="L175" s="193"/>
      <c r="M175" s="194"/>
      <c r="N175" s="195"/>
      <c r="O175" s="195"/>
      <c r="P175" s="196">
        <f>P176</f>
        <v>0</v>
      </c>
      <c r="Q175" s="195"/>
      <c r="R175" s="196">
        <f>R176</f>
        <v>0</v>
      </c>
      <c r="S175" s="195"/>
      <c r="T175" s="197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98" t="s">
        <v>280</v>
      </c>
      <c r="AT175" s="199" t="s">
        <v>72</v>
      </c>
      <c r="AU175" s="199" t="s">
        <v>73</v>
      </c>
      <c r="AY175" s="198" t="s">
        <v>127</v>
      </c>
      <c r="BK175" s="200">
        <f>BK176</f>
        <v>0</v>
      </c>
    </row>
    <row r="176" s="12" customFormat="1" ht="22.8" customHeight="1">
      <c r="A176" s="12"/>
      <c r="B176" s="187"/>
      <c r="C176" s="188"/>
      <c r="D176" s="189" t="s">
        <v>72</v>
      </c>
      <c r="E176" s="201" t="s">
        <v>281</v>
      </c>
      <c r="F176" s="201" t="s">
        <v>282</v>
      </c>
      <c r="G176" s="188"/>
      <c r="H176" s="188"/>
      <c r="I176" s="191"/>
      <c r="J176" s="202">
        <f>BK176</f>
        <v>0</v>
      </c>
      <c r="K176" s="188"/>
      <c r="L176" s="193"/>
      <c r="M176" s="194"/>
      <c r="N176" s="195"/>
      <c r="O176" s="195"/>
      <c r="P176" s="196">
        <f>SUM(P177:P179)</f>
        <v>0</v>
      </c>
      <c r="Q176" s="195"/>
      <c r="R176" s="196">
        <f>SUM(R177:R179)</f>
        <v>0</v>
      </c>
      <c r="S176" s="195"/>
      <c r="T176" s="197">
        <f>SUM(T177:T179)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98" t="s">
        <v>280</v>
      </c>
      <c r="AT176" s="199" t="s">
        <v>72</v>
      </c>
      <c r="AU176" s="199" t="s">
        <v>81</v>
      </c>
      <c r="AY176" s="198" t="s">
        <v>127</v>
      </c>
      <c r="BK176" s="200">
        <f>SUM(BK177:BK179)</f>
        <v>0</v>
      </c>
    </row>
    <row r="177" s="2" customFormat="1" ht="16.5" customHeight="1">
      <c r="A177" s="37"/>
      <c r="B177" s="38"/>
      <c r="C177" s="203" t="s">
        <v>142</v>
      </c>
      <c r="D177" s="203" t="s">
        <v>130</v>
      </c>
      <c r="E177" s="204" t="s">
        <v>283</v>
      </c>
      <c r="F177" s="205" t="s">
        <v>284</v>
      </c>
      <c r="G177" s="206" t="s">
        <v>285</v>
      </c>
      <c r="H177" s="207">
        <v>1</v>
      </c>
      <c r="I177" s="208"/>
      <c r="J177" s="209">
        <f>ROUND(I177*H177,2)</f>
        <v>0</v>
      </c>
      <c r="K177" s="205" t="s">
        <v>152</v>
      </c>
      <c r="L177" s="43"/>
      <c r="M177" s="210" t="s">
        <v>19</v>
      </c>
      <c r="N177" s="211" t="s">
        <v>44</v>
      </c>
      <c r="O177" s="83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4" t="s">
        <v>286</v>
      </c>
      <c r="AT177" s="214" t="s">
        <v>130</v>
      </c>
      <c r="AU177" s="214" t="s">
        <v>83</v>
      </c>
      <c r="AY177" s="16" t="s">
        <v>127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6" t="s">
        <v>81</v>
      </c>
      <c r="BK177" s="215">
        <f>ROUND(I177*H177,2)</f>
        <v>0</v>
      </c>
      <c r="BL177" s="16" t="s">
        <v>286</v>
      </c>
      <c r="BM177" s="214" t="s">
        <v>287</v>
      </c>
    </row>
    <row r="178" s="2" customFormat="1">
      <c r="A178" s="37"/>
      <c r="B178" s="38"/>
      <c r="C178" s="39"/>
      <c r="D178" s="216" t="s">
        <v>137</v>
      </c>
      <c r="E178" s="39"/>
      <c r="F178" s="217" t="s">
        <v>284</v>
      </c>
      <c r="G178" s="39"/>
      <c r="H178" s="39"/>
      <c r="I178" s="218"/>
      <c r="J178" s="39"/>
      <c r="K178" s="39"/>
      <c r="L178" s="43"/>
      <c r="M178" s="219"/>
      <c r="N178" s="220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137</v>
      </c>
      <c r="AU178" s="16" t="s">
        <v>83</v>
      </c>
    </row>
    <row r="179" s="2" customFormat="1">
      <c r="A179" s="37"/>
      <c r="B179" s="38"/>
      <c r="C179" s="39"/>
      <c r="D179" s="231" t="s">
        <v>155</v>
      </c>
      <c r="E179" s="39"/>
      <c r="F179" s="232" t="s">
        <v>288</v>
      </c>
      <c r="G179" s="39"/>
      <c r="H179" s="39"/>
      <c r="I179" s="218"/>
      <c r="J179" s="39"/>
      <c r="K179" s="39"/>
      <c r="L179" s="43"/>
      <c r="M179" s="244"/>
      <c r="N179" s="245"/>
      <c r="O179" s="246"/>
      <c r="P179" s="246"/>
      <c r="Q179" s="246"/>
      <c r="R179" s="246"/>
      <c r="S179" s="246"/>
      <c r="T179" s="24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155</v>
      </c>
      <c r="AU179" s="16" t="s">
        <v>83</v>
      </c>
    </row>
    <row r="180" s="2" customFormat="1" ht="6.96" customHeight="1">
      <c r="A180" s="37"/>
      <c r="B180" s="58"/>
      <c r="C180" s="59"/>
      <c r="D180" s="59"/>
      <c r="E180" s="59"/>
      <c r="F180" s="59"/>
      <c r="G180" s="59"/>
      <c r="H180" s="59"/>
      <c r="I180" s="59"/>
      <c r="J180" s="59"/>
      <c r="K180" s="59"/>
      <c r="L180" s="43"/>
      <c r="M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</row>
  </sheetData>
  <sheetProtection sheet="1" autoFilter="0" formatColumns="0" formatRows="0" objects="1" scenarios="1" spinCount="100000" saltValue="5HbfH54csbOmZU3fE0UXwFxNBUc9rIkMl2AhWFDqs9o9ifVeb4B53iV3SE+Qi5e1xSfo2F/9zbQNDh6wVrggYQ==" hashValue="FoC8/sMq0xaq+s624RWPm/VGYykt85+BmqVOwkDofBWzVXijXlC+ffK7bix3AoWayo2IK9GTj/yIEdR3s8r9yw==" algorithmName="SHA-512" password="CC35"/>
  <autoFilter ref="C85:K17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7" r:id="rId1" display="https://podminky.urs.cz/item/CS_URS_2022_01/741122016"/>
    <hyperlink ref="F103" r:id="rId2" display="https://podminky.urs.cz/item/CS_URS_2022_01/741130001"/>
    <hyperlink ref="F106" r:id="rId3" display="https://podminky.urs.cz/item/CS_URS_2022_01/741210001"/>
    <hyperlink ref="F119" r:id="rId4" display="https://podminky.urs.cz/item/CS_URS_2022_01/741331033"/>
    <hyperlink ref="F137" r:id="rId5" display="https://podminky.urs.cz/item/CS_URS_2022_01/751791122"/>
    <hyperlink ref="F143" r:id="rId6" display="https://podminky.urs.cz/item/CS_URS_2022_01/751791182"/>
    <hyperlink ref="F148" r:id="rId7" display="https://podminky.urs.cz/item/CS_URS_2022_01/751791184"/>
    <hyperlink ref="F155" r:id="rId8" display="https://podminky.urs.cz/item/CS_URS_2022_01/751791301"/>
    <hyperlink ref="F158" r:id="rId9" display="https://podminky.urs.cz/item/CS_URS_2022_01/751792004"/>
    <hyperlink ref="F168" r:id="rId10" display="https://podminky.urs.cz/item/CS_URS_2022_01/468081315"/>
    <hyperlink ref="F171" r:id="rId11" display="https://podminky.urs.cz/item/CS_URS_2022_01/469972111"/>
    <hyperlink ref="F174" r:id="rId12" display="https://podminky.urs.cz/item/CS_URS_2022_01/469973114"/>
    <hyperlink ref="F179" r:id="rId13" display="https://podminky.urs.cz/item/CS_URS_2022_01/06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8" customWidth="1"/>
    <col min="2" max="2" width="1.667969" style="248" customWidth="1"/>
    <col min="3" max="4" width="5" style="248" customWidth="1"/>
    <col min="5" max="5" width="11.66016" style="248" customWidth="1"/>
    <col min="6" max="6" width="9.160156" style="248" customWidth="1"/>
    <col min="7" max="7" width="5" style="248" customWidth="1"/>
    <col min="8" max="8" width="77.83203" style="248" customWidth="1"/>
    <col min="9" max="10" width="20" style="248" customWidth="1"/>
    <col min="11" max="11" width="1.667969" style="248" customWidth="1"/>
  </cols>
  <sheetData>
    <row r="1" s="1" customFormat="1" ht="37.5" customHeight="1"/>
    <row r="2" s="1" customFormat="1" ht="7.5" customHeight="1">
      <c r="B2" s="249"/>
      <c r="C2" s="250"/>
      <c r="D2" s="250"/>
      <c r="E2" s="250"/>
      <c r="F2" s="250"/>
      <c r="G2" s="250"/>
      <c r="H2" s="250"/>
      <c r="I2" s="250"/>
      <c r="J2" s="250"/>
      <c r="K2" s="251"/>
    </row>
    <row r="3" s="14" customFormat="1" ht="45" customHeight="1">
      <c r="B3" s="252"/>
      <c r="C3" s="253" t="s">
        <v>434</v>
      </c>
      <c r="D3" s="253"/>
      <c r="E3" s="253"/>
      <c r="F3" s="253"/>
      <c r="G3" s="253"/>
      <c r="H3" s="253"/>
      <c r="I3" s="253"/>
      <c r="J3" s="253"/>
      <c r="K3" s="254"/>
    </row>
    <row r="4" s="1" customFormat="1" ht="25.5" customHeight="1">
      <c r="B4" s="255"/>
      <c r="C4" s="256" t="s">
        <v>435</v>
      </c>
      <c r="D4" s="256"/>
      <c r="E4" s="256"/>
      <c r="F4" s="256"/>
      <c r="G4" s="256"/>
      <c r="H4" s="256"/>
      <c r="I4" s="256"/>
      <c r="J4" s="256"/>
      <c r="K4" s="257"/>
    </row>
    <row r="5" s="1" customFormat="1" ht="5.25" customHeight="1">
      <c r="B5" s="255"/>
      <c r="C5" s="258"/>
      <c r="D5" s="258"/>
      <c r="E5" s="258"/>
      <c r="F5" s="258"/>
      <c r="G5" s="258"/>
      <c r="H5" s="258"/>
      <c r="I5" s="258"/>
      <c r="J5" s="258"/>
      <c r="K5" s="257"/>
    </row>
    <row r="6" s="1" customFormat="1" ht="15" customHeight="1">
      <c r="B6" s="255"/>
      <c r="C6" s="259" t="s">
        <v>436</v>
      </c>
      <c r="D6" s="259"/>
      <c r="E6" s="259"/>
      <c r="F6" s="259"/>
      <c r="G6" s="259"/>
      <c r="H6" s="259"/>
      <c r="I6" s="259"/>
      <c r="J6" s="259"/>
      <c r="K6" s="257"/>
    </row>
    <row r="7" s="1" customFormat="1" ht="15" customHeight="1">
      <c r="B7" s="260"/>
      <c r="C7" s="259" t="s">
        <v>437</v>
      </c>
      <c r="D7" s="259"/>
      <c r="E7" s="259"/>
      <c r="F7" s="259"/>
      <c r="G7" s="259"/>
      <c r="H7" s="259"/>
      <c r="I7" s="259"/>
      <c r="J7" s="259"/>
      <c r="K7" s="257"/>
    </row>
    <row r="8" s="1" customFormat="1" ht="12.75" customHeight="1">
      <c r="B8" s="260"/>
      <c r="C8" s="259"/>
      <c r="D8" s="259"/>
      <c r="E8" s="259"/>
      <c r="F8" s="259"/>
      <c r="G8" s="259"/>
      <c r="H8" s="259"/>
      <c r="I8" s="259"/>
      <c r="J8" s="259"/>
      <c r="K8" s="257"/>
    </row>
    <row r="9" s="1" customFormat="1" ht="15" customHeight="1">
      <c r="B9" s="260"/>
      <c r="C9" s="259" t="s">
        <v>438</v>
      </c>
      <c r="D9" s="259"/>
      <c r="E9" s="259"/>
      <c r="F9" s="259"/>
      <c r="G9" s="259"/>
      <c r="H9" s="259"/>
      <c r="I9" s="259"/>
      <c r="J9" s="259"/>
      <c r="K9" s="257"/>
    </row>
    <row r="10" s="1" customFormat="1" ht="15" customHeight="1">
      <c r="B10" s="260"/>
      <c r="C10" s="259"/>
      <c r="D10" s="259" t="s">
        <v>439</v>
      </c>
      <c r="E10" s="259"/>
      <c r="F10" s="259"/>
      <c r="G10" s="259"/>
      <c r="H10" s="259"/>
      <c r="I10" s="259"/>
      <c r="J10" s="259"/>
      <c r="K10" s="257"/>
    </row>
    <row r="11" s="1" customFormat="1" ht="15" customHeight="1">
      <c r="B11" s="260"/>
      <c r="C11" s="261"/>
      <c r="D11" s="259" t="s">
        <v>440</v>
      </c>
      <c r="E11" s="259"/>
      <c r="F11" s="259"/>
      <c r="G11" s="259"/>
      <c r="H11" s="259"/>
      <c r="I11" s="259"/>
      <c r="J11" s="259"/>
      <c r="K11" s="257"/>
    </row>
    <row r="12" s="1" customFormat="1" ht="15" customHeight="1">
      <c r="B12" s="260"/>
      <c r="C12" s="261"/>
      <c r="D12" s="259"/>
      <c r="E12" s="259"/>
      <c r="F12" s="259"/>
      <c r="G12" s="259"/>
      <c r="H12" s="259"/>
      <c r="I12" s="259"/>
      <c r="J12" s="259"/>
      <c r="K12" s="257"/>
    </row>
    <row r="13" s="1" customFormat="1" ht="15" customHeight="1">
      <c r="B13" s="260"/>
      <c r="C13" s="261"/>
      <c r="D13" s="262" t="s">
        <v>441</v>
      </c>
      <c r="E13" s="259"/>
      <c r="F13" s="259"/>
      <c r="G13" s="259"/>
      <c r="H13" s="259"/>
      <c r="I13" s="259"/>
      <c r="J13" s="259"/>
      <c r="K13" s="257"/>
    </row>
    <row r="14" s="1" customFormat="1" ht="12.75" customHeight="1">
      <c r="B14" s="260"/>
      <c r="C14" s="261"/>
      <c r="D14" s="261"/>
      <c r="E14" s="261"/>
      <c r="F14" s="261"/>
      <c r="G14" s="261"/>
      <c r="H14" s="261"/>
      <c r="I14" s="261"/>
      <c r="J14" s="261"/>
      <c r="K14" s="257"/>
    </row>
    <row r="15" s="1" customFormat="1" ht="15" customHeight="1">
      <c r="B15" s="260"/>
      <c r="C15" s="261"/>
      <c r="D15" s="259" t="s">
        <v>442</v>
      </c>
      <c r="E15" s="259"/>
      <c r="F15" s="259"/>
      <c r="G15" s="259"/>
      <c r="H15" s="259"/>
      <c r="I15" s="259"/>
      <c r="J15" s="259"/>
      <c r="K15" s="257"/>
    </row>
    <row r="16" s="1" customFormat="1" ht="15" customHeight="1">
      <c r="B16" s="260"/>
      <c r="C16" s="261"/>
      <c r="D16" s="259" t="s">
        <v>443</v>
      </c>
      <c r="E16" s="259"/>
      <c r="F16" s="259"/>
      <c r="G16" s="259"/>
      <c r="H16" s="259"/>
      <c r="I16" s="259"/>
      <c r="J16" s="259"/>
      <c r="K16" s="257"/>
    </row>
    <row r="17" s="1" customFormat="1" ht="15" customHeight="1">
      <c r="B17" s="260"/>
      <c r="C17" s="261"/>
      <c r="D17" s="259" t="s">
        <v>444</v>
      </c>
      <c r="E17" s="259"/>
      <c r="F17" s="259"/>
      <c r="G17" s="259"/>
      <c r="H17" s="259"/>
      <c r="I17" s="259"/>
      <c r="J17" s="259"/>
      <c r="K17" s="257"/>
    </row>
    <row r="18" s="1" customFormat="1" ht="15" customHeight="1">
      <c r="B18" s="260"/>
      <c r="C18" s="261"/>
      <c r="D18" s="261"/>
      <c r="E18" s="263" t="s">
        <v>80</v>
      </c>
      <c r="F18" s="259" t="s">
        <v>445</v>
      </c>
      <c r="G18" s="259"/>
      <c r="H18" s="259"/>
      <c r="I18" s="259"/>
      <c r="J18" s="259"/>
      <c r="K18" s="257"/>
    </row>
    <row r="19" s="1" customFormat="1" ht="15" customHeight="1">
      <c r="B19" s="260"/>
      <c r="C19" s="261"/>
      <c r="D19" s="261"/>
      <c r="E19" s="263" t="s">
        <v>446</v>
      </c>
      <c r="F19" s="259" t="s">
        <v>447</v>
      </c>
      <c r="G19" s="259"/>
      <c r="H19" s="259"/>
      <c r="I19" s="259"/>
      <c r="J19" s="259"/>
      <c r="K19" s="257"/>
    </row>
    <row r="20" s="1" customFormat="1" ht="15" customHeight="1">
      <c r="B20" s="260"/>
      <c r="C20" s="261"/>
      <c r="D20" s="261"/>
      <c r="E20" s="263" t="s">
        <v>448</v>
      </c>
      <c r="F20" s="259" t="s">
        <v>449</v>
      </c>
      <c r="G20" s="259"/>
      <c r="H20" s="259"/>
      <c r="I20" s="259"/>
      <c r="J20" s="259"/>
      <c r="K20" s="257"/>
    </row>
    <row r="21" s="1" customFormat="1" ht="15" customHeight="1">
      <c r="B21" s="260"/>
      <c r="C21" s="261"/>
      <c r="D21" s="261"/>
      <c r="E21" s="263" t="s">
        <v>450</v>
      </c>
      <c r="F21" s="259" t="s">
        <v>451</v>
      </c>
      <c r="G21" s="259"/>
      <c r="H21" s="259"/>
      <c r="I21" s="259"/>
      <c r="J21" s="259"/>
      <c r="K21" s="257"/>
    </row>
    <row r="22" s="1" customFormat="1" ht="15" customHeight="1">
      <c r="B22" s="260"/>
      <c r="C22" s="261"/>
      <c r="D22" s="261"/>
      <c r="E22" s="263" t="s">
        <v>452</v>
      </c>
      <c r="F22" s="259" t="s">
        <v>453</v>
      </c>
      <c r="G22" s="259"/>
      <c r="H22" s="259"/>
      <c r="I22" s="259"/>
      <c r="J22" s="259"/>
      <c r="K22" s="257"/>
    </row>
    <row r="23" s="1" customFormat="1" ht="15" customHeight="1">
      <c r="B23" s="260"/>
      <c r="C23" s="261"/>
      <c r="D23" s="261"/>
      <c r="E23" s="263" t="s">
        <v>454</v>
      </c>
      <c r="F23" s="259" t="s">
        <v>455</v>
      </c>
      <c r="G23" s="259"/>
      <c r="H23" s="259"/>
      <c r="I23" s="259"/>
      <c r="J23" s="259"/>
      <c r="K23" s="257"/>
    </row>
    <row r="24" s="1" customFormat="1" ht="12.75" customHeight="1">
      <c r="B24" s="260"/>
      <c r="C24" s="261"/>
      <c r="D24" s="261"/>
      <c r="E24" s="261"/>
      <c r="F24" s="261"/>
      <c r="G24" s="261"/>
      <c r="H24" s="261"/>
      <c r="I24" s="261"/>
      <c r="J24" s="261"/>
      <c r="K24" s="257"/>
    </row>
    <row r="25" s="1" customFormat="1" ht="15" customHeight="1">
      <c r="B25" s="260"/>
      <c r="C25" s="259" t="s">
        <v>456</v>
      </c>
      <c r="D25" s="259"/>
      <c r="E25" s="259"/>
      <c r="F25" s="259"/>
      <c r="G25" s="259"/>
      <c r="H25" s="259"/>
      <c r="I25" s="259"/>
      <c r="J25" s="259"/>
      <c r="K25" s="257"/>
    </row>
    <row r="26" s="1" customFormat="1" ht="15" customHeight="1">
      <c r="B26" s="260"/>
      <c r="C26" s="259" t="s">
        <v>457</v>
      </c>
      <c r="D26" s="259"/>
      <c r="E26" s="259"/>
      <c r="F26" s="259"/>
      <c r="G26" s="259"/>
      <c r="H26" s="259"/>
      <c r="I26" s="259"/>
      <c r="J26" s="259"/>
      <c r="K26" s="257"/>
    </row>
    <row r="27" s="1" customFormat="1" ht="15" customHeight="1">
      <c r="B27" s="260"/>
      <c r="C27" s="259"/>
      <c r="D27" s="259" t="s">
        <v>458</v>
      </c>
      <c r="E27" s="259"/>
      <c r="F27" s="259"/>
      <c r="G27" s="259"/>
      <c r="H27" s="259"/>
      <c r="I27" s="259"/>
      <c r="J27" s="259"/>
      <c r="K27" s="257"/>
    </row>
    <row r="28" s="1" customFormat="1" ht="15" customHeight="1">
      <c r="B28" s="260"/>
      <c r="C28" s="261"/>
      <c r="D28" s="259" t="s">
        <v>459</v>
      </c>
      <c r="E28" s="259"/>
      <c r="F28" s="259"/>
      <c r="G28" s="259"/>
      <c r="H28" s="259"/>
      <c r="I28" s="259"/>
      <c r="J28" s="259"/>
      <c r="K28" s="257"/>
    </row>
    <row r="29" s="1" customFormat="1" ht="12.75" customHeight="1">
      <c r="B29" s="260"/>
      <c r="C29" s="261"/>
      <c r="D29" s="261"/>
      <c r="E29" s="261"/>
      <c r="F29" s="261"/>
      <c r="G29" s="261"/>
      <c r="H29" s="261"/>
      <c r="I29" s="261"/>
      <c r="J29" s="261"/>
      <c r="K29" s="257"/>
    </row>
    <row r="30" s="1" customFormat="1" ht="15" customHeight="1">
      <c r="B30" s="260"/>
      <c r="C30" s="261"/>
      <c r="D30" s="259" t="s">
        <v>460</v>
      </c>
      <c r="E30" s="259"/>
      <c r="F30" s="259"/>
      <c r="G30" s="259"/>
      <c r="H30" s="259"/>
      <c r="I30" s="259"/>
      <c r="J30" s="259"/>
      <c r="K30" s="257"/>
    </row>
    <row r="31" s="1" customFormat="1" ht="15" customHeight="1">
      <c r="B31" s="260"/>
      <c r="C31" s="261"/>
      <c r="D31" s="259" t="s">
        <v>461</v>
      </c>
      <c r="E31" s="259"/>
      <c r="F31" s="259"/>
      <c r="G31" s="259"/>
      <c r="H31" s="259"/>
      <c r="I31" s="259"/>
      <c r="J31" s="259"/>
      <c r="K31" s="257"/>
    </row>
    <row r="32" s="1" customFormat="1" ht="12.75" customHeight="1">
      <c r="B32" s="260"/>
      <c r="C32" s="261"/>
      <c r="D32" s="261"/>
      <c r="E32" s="261"/>
      <c r="F32" s="261"/>
      <c r="G32" s="261"/>
      <c r="H32" s="261"/>
      <c r="I32" s="261"/>
      <c r="J32" s="261"/>
      <c r="K32" s="257"/>
    </row>
    <row r="33" s="1" customFormat="1" ht="15" customHeight="1">
      <c r="B33" s="260"/>
      <c r="C33" s="261"/>
      <c r="D33" s="259" t="s">
        <v>462</v>
      </c>
      <c r="E33" s="259"/>
      <c r="F33" s="259"/>
      <c r="G33" s="259"/>
      <c r="H33" s="259"/>
      <c r="I33" s="259"/>
      <c r="J33" s="259"/>
      <c r="K33" s="257"/>
    </row>
    <row r="34" s="1" customFormat="1" ht="15" customHeight="1">
      <c r="B34" s="260"/>
      <c r="C34" s="261"/>
      <c r="D34" s="259" t="s">
        <v>463</v>
      </c>
      <c r="E34" s="259"/>
      <c r="F34" s="259"/>
      <c r="G34" s="259"/>
      <c r="H34" s="259"/>
      <c r="I34" s="259"/>
      <c r="J34" s="259"/>
      <c r="K34" s="257"/>
    </row>
    <row r="35" s="1" customFormat="1" ht="15" customHeight="1">
      <c r="B35" s="260"/>
      <c r="C35" s="261"/>
      <c r="D35" s="259" t="s">
        <v>464</v>
      </c>
      <c r="E35" s="259"/>
      <c r="F35" s="259"/>
      <c r="G35" s="259"/>
      <c r="H35" s="259"/>
      <c r="I35" s="259"/>
      <c r="J35" s="259"/>
      <c r="K35" s="257"/>
    </row>
    <row r="36" s="1" customFormat="1" ht="15" customHeight="1">
      <c r="B36" s="260"/>
      <c r="C36" s="261"/>
      <c r="D36" s="259"/>
      <c r="E36" s="262" t="s">
        <v>113</v>
      </c>
      <c r="F36" s="259"/>
      <c r="G36" s="259" t="s">
        <v>465</v>
      </c>
      <c r="H36" s="259"/>
      <c r="I36" s="259"/>
      <c r="J36" s="259"/>
      <c r="K36" s="257"/>
    </row>
    <row r="37" s="1" customFormat="1" ht="30.75" customHeight="1">
      <c r="B37" s="260"/>
      <c r="C37" s="261"/>
      <c r="D37" s="259"/>
      <c r="E37" s="262" t="s">
        <v>466</v>
      </c>
      <c r="F37" s="259"/>
      <c r="G37" s="259" t="s">
        <v>467</v>
      </c>
      <c r="H37" s="259"/>
      <c r="I37" s="259"/>
      <c r="J37" s="259"/>
      <c r="K37" s="257"/>
    </row>
    <row r="38" s="1" customFormat="1" ht="15" customHeight="1">
      <c r="B38" s="260"/>
      <c r="C38" s="261"/>
      <c r="D38" s="259"/>
      <c r="E38" s="262" t="s">
        <v>54</v>
      </c>
      <c r="F38" s="259"/>
      <c r="G38" s="259" t="s">
        <v>468</v>
      </c>
      <c r="H38" s="259"/>
      <c r="I38" s="259"/>
      <c r="J38" s="259"/>
      <c r="K38" s="257"/>
    </row>
    <row r="39" s="1" customFormat="1" ht="15" customHeight="1">
      <c r="B39" s="260"/>
      <c r="C39" s="261"/>
      <c r="D39" s="259"/>
      <c r="E39" s="262" t="s">
        <v>55</v>
      </c>
      <c r="F39" s="259"/>
      <c r="G39" s="259" t="s">
        <v>469</v>
      </c>
      <c r="H39" s="259"/>
      <c r="I39" s="259"/>
      <c r="J39" s="259"/>
      <c r="K39" s="257"/>
    </row>
    <row r="40" s="1" customFormat="1" ht="15" customHeight="1">
      <c r="B40" s="260"/>
      <c r="C40" s="261"/>
      <c r="D40" s="259"/>
      <c r="E40" s="262" t="s">
        <v>114</v>
      </c>
      <c r="F40" s="259"/>
      <c r="G40" s="259" t="s">
        <v>470</v>
      </c>
      <c r="H40" s="259"/>
      <c r="I40" s="259"/>
      <c r="J40" s="259"/>
      <c r="K40" s="257"/>
    </row>
    <row r="41" s="1" customFormat="1" ht="15" customHeight="1">
      <c r="B41" s="260"/>
      <c r="C41" s="261"/>
      <c r="D41" s="259"/>
      <c r="E41" s="262" t="s">
        <v>115</v>
      </c>
      <c r="F41" s="259"/>
      <c r="G41" s="259" t="s">
        <v>471</v>
      </c>
      <c r="H41" s="259"/>
      <c r="I41" s="259"/>
      <c r="J41" s="259"/>
      <c r="K41" s="257"/>
    </row>
    <row r="42" s="1" customFormat="1" ht="15" customHeight="1">
      <c r="B42" s="260"/>
      <c r="C42" s="261"/>
      <c r="D42" s="259"/>
      <c r="E42" s="262" t="s">
        <v>472</v>
      </c>
      <c r="F42" s="259"/>
      <c r="G42" s="259" t="s">
        <v>473</v>
      </c>
      <c r="H42" s="259"/>
      <c r="I42" s="259"/>
      <c r="J42" s="259"/>
      <c r="K42" s="257"/>
    </row>
    <row r="43" s="1" customFormat="1" ht="15" customHeight="1">
      <c r="B43" s="260"/>
      <c r="C43" s="261"/>
      <c r="D43" s="259"/>
      <c r="E43" s="262"/>
      <c r="F43" s="259"/>
      <c r="G43" s="259" t="s">
        <v>474</v>
      </c>
      <c r="H43" s="259"/>
      <c r="I43" s="259"/>
      <c r="J43" s="259"/>
      <c r="K43" s="257"/>
    </row>
    <row r="44" s="1" customFormat="1" ht="15" customHeight="1">
      <c r="B44" s="260"/>
      <c r="C44" s="261"/>
      <c r="D44" s="259"/>
      <c r="E44" s="262" t="s">
        <v>475</v>
      </c>
      <c r="F44" s="259"/>
      <c r="G44" s="259" t="s">
        <v>476</v>
      </c>
      <c r="H44" s="259"/>
      <c r="I44" s="259"/>
      <c r="J44" s="259"/>
      <c r="K44" s="257"/>
    </row>
    <row r="45" s="1" customFormat="1" ht="15" customHeight="1">
      <c r="B45" s="260"/>
      <c r="C45" s="261"/>
      <c r="D45" s="259"/>
      <c r="E45" s="262" t="s">
        <v>117</v>
      </c>
      <c r="F45" s="259"/>
      <c r="G45" s="259" t="s">
        <v>477</v>
      </c>
      <c r="H45" s="259"/>
      <c r="I45" s="259"/>
      <c r="J45" s="259"/>
      <c r="K45" s="257"/>
    </row>
    <row r="46" s="1" customFormat="1" ht="12.75" customHeight="1">
      <c r="B46" s="260"/>
      <c r="C46" s="261"/>
      <c r="D46" s="259"/>
      <c r="E46" s="259"/>
      <c r="F46" s="259"/>
      <c r="G46" s="259"/>
      <c r="H46" s="259"/>
      <c r="I46" s="259"/>
      <c r="J46" s="259"/>
      <c r="K46" s="257"/>
    </row>
    <row r="47" s="1" customFormat="1" ht="15" customHeight="1">
      <c r="B47" s="260"/>
      <c r="C47" s="261"/>
      <c r="D47" s="259" t="s">
        <v>478</v>
      </c>
      <c r="E47" s="259"/>
      <c r="F47" s="259"/>
      <c r="G47" s="259"/>
      <c r="H47" s="259"/>
      <c r="I47" s="259"/>
      <c r="J47" s="259"/>
      <c r="K47" s="257"/>
    </row>
    <row r="48" s="1" customFormat="1" ht="15" customHeight="1">
      <c r="B48" s="260"/>
      <c r="C48" s="261"/>
      <c r="D48" s="261"/>
      <c r="E48" s="259" t="s">
        <v>479</v>
      </c>
      <c r="F48" s="259"/>
      <c r="G48" s="259"/>
      <c r="H48" s="259"/>
      <c r="I48" s="259"/>
      <c r="J48" s="259"/>
      <c r="K48" s="257"/>
    </row>
    <row r="49" s="1" customFormat="1" ht="15" customHeight="1">
      <c r="B49" s="260"/>
      <c r="C49" s="261"/>
      <c r="D49" s="261"/>
      <c r="E49" s="259" t="s">
        <v>480</v>
      </c>
      <c r="F49" s="259"/>
      <c r="G49" s="259"/>
      <c r="H49" s="259"/>
      <c r="I49" s="259"/>
      <c r="J49" s="259"/>
      <c r="K49" s="257"/>
    </row>
    <row r="50" s="1" customFormat="1" ht="15" customHeight="1">
      <c r="B50" s="260"/>
      <c r="C50" s="261"/>
      <c r="D50" s="261"/>
      <c r="E50" s="259" t="s">
        <v>481</v>
      </c>
      <c r="F50" s="259"/>
      <c r="G50" s="259"/>
      <c r="H50" s="259"/>
      <c r="I50" s="259"/>
      <c r="J50" s="259"/>
      <c r="K50" s="257"/>
    </row>
    <row r="51" s="1" customFormat="1" ht="15" customHeight="1">
      <c r="B51" s="260"/>
      <c r="C51" s="261"/>
      <c r="D51" s="259" t="s">
        <v>482</v>
      </c>
      <c r="E51" s="259"/>
      <c r="F51" s="259"/>
      <c r="G51" s="259"/>
      <c r="H51" s="259"/>
      <c r="I51" s="259"/>
      <c r="J51" s="259"/>
      <c r="K51" s="257"/>
    </row>
    <row r="52" s="1" customFormat="1" ht="25.5" customHeight="1">
      <c r="B52" s="255"/>
      <c r="C52" s="256" t="s">
        <v>483</v>
      </c>
      <c r="D52" s="256"/>
      <c r="E52" s="256"/>
      <c r="F52" s="256"/>
      <c r="G52" s="256"/>
      <c r="H52" s="256"/>
      <c r="I52" s="256"/>
      <c r="J52" s="256"/>
      <c r="K52" s="257"/>
    </row>
    <row r="53" s="1" customFormat="1" ht="5.25" customHeight="1">
      <c r="B53" s="255"/>
      <c r="C53" s="258"/>
      <c r="D53" s="258"/>
      <c r="E53" s="258"/>
      <c r="F53" s="258"/>
      <c r="G53" s="258"/>
      <c r="H53" s="258"/>
      <c r="I53" s="258"/>
      <c r="J53" s="258"/>
      <c r="K53" s="257"/>
    </row>
    <row r="54" s="1" customFormat="1" ht="15" customHeight="1">
      <c r="B54" s="255"/>
      <c r="C54" s="259" t="s">
        <v>484</v>
      </c>
      <c r="D54" s="259"/>
      <c r="E54" s="259"/>
      <c r="F54" s="259"/>
      <c r="G54" s="259"/>
      <c r="H54" s="259"/>
      <c r="I54" s="259"/>
      <c r="J54" s="259"/>
      <c r="K54" s="257"/>
    </row>
    <row r="55" s="1" customFormat="1" ht="15" customHeight="1">
      <c r="B55" s="255"/>
      <c r="C55" s="259" t="s">
        <v>485</v>
      </c>
      <c r="D55" s="259"/>
      <c r="E55" s="259"/>
      <c r="F55" s="259"/>
      <c r="G55" s="259"/>
      <c r="H55" s="259"/>
      <c r="I55" s="259"/>
      <c r="J55" s="259"/>
      <c r="K55" s="257"/>
    </row>
    <row r="56" s="1" customFormat="1" ht="12.75" customHeight="1">
      <c r="B56" s="255"/>
      <c r="C56" s="259"/>
      <c r="D56" s="259"/>
      <c r="E56" s="259"/>
      <c r="F56" s="259"/>
      <c r="G56" s="259"/>
      <c r="H56" s="259"/>
      <c r="I56" s="259"/>
      <c r="J56" s="259"/>
      <c r="K56" s="257"/>
    </row>
    <row r="57" s="1" customFormat="1" ht="15" customHeight="1">
      <c r="B57" s="255"/>
      <c r="C57" s="259" t="s">
        <v>486</v>
      </c>
      <c r="D57" s="259"/>
      <c r="E57" s="259"/>
      <c r="F57" s="259"/>
      <c r="G57" s="259"/>
      <c r="H57" s="259"/>
      <c r="I57" s="259"/>
      <c r="J57" s="259"/>
      <c r="K57" s="257"/>
    </row>
    <row r="58" s="1" customFormat="1" ht="15" customHeight="1">
      <c r="B58" s="255"/>
      <c r="C58" s="261"/>
      <c r="D58" s="259" t="s">
        <v>487</v>
      </c>
      <c r="E58" s="259"/>
      <c r="F58" s="259"/>
      <c r="G58" s="259"/>
      <c r="H58" s="259"/>
      <c r="I58" s="259"/>
      <c r="J58" s="259"/>
      <c r="K58" s="257"/>
    </row>
    <row r="59" s="1" customFormat="1" ht="15" customHeight="1">
      <c r="B59" s="255"/>
      <c r="C59" s="261"/>
      <c r="D59" s="259" t="s">
        <v>488</v>
      </c>
      <c r="E59" s="259"/>
      <c r="F59" s="259"/>
      <c r="G59" s="259"/>
      <c r="H59" s="259"/>
      <c r="I59" s="259"/>
      <c r="J59" s="259"/>
      <c r="K59" s="257"/>
    </row>
    <row r="60" s="1" customFormat="1" ht="15" customHeight="1">
      <c r="B60" s="255"/>
      <c r="C60" s="261"/>
      <c r="D60" s="259" t="s">
        <v>489</v>
      </c>
      <c r="E60" s="259"/>
      <c r="F60" s="259"/>
      <c r="G60" s="259"/>
      <c r="H60" s="259"/>
      <c r="I60" s="259"/>
      <c r="J60" s="259"/>
      <c r="K60" s="257"/>
    </row>
    <row r="61" s="1" customFormat="1" ht="15" customHeight="1">
      <c r="B61" s="255"/>
      <c r="C61" s="261"/>
      <c r="D61" s="259" t="s">
        <v>490</v>
      </c>
      <c r="E61" s="259"/>
      <c r="F61" s="259"/>
      <c r="G61" s="259"/>
      <c r="H61" s="259"/>
      <c r="I61" s="259"/>
      <c r="J61" s="259"/>
      <c r="K61" s="257"/>
    </row>
    <row r="62" s="1" customFormat="1" ht="15" customHeight="1">
      <c r="B62" s="255"/>
      <c r="C62" s="261"/>
      <c r="D62" s="264" t="s">
        <v>491</v>
      </c>
      <c r="E62" s="264"/>
      <c r="F62" s="264"/>
      <c r="G62" s="264"/>
      <c r="H62" s="264"/>
      <c r="I62" s="264"/>
      <c r="J62" s="264"/>
      <c r="K62" s="257"/>
    </row>
    <row r="63" s="1" customFormat="1" ht="15" customHeight="1">
      <c r="B63" s="255"/>
      <c r="C63" s="261"/>
      <c r="D63" s="259" t="s">
        <v>492</v>
      </c>
      <c r="E63" s="259"/>
      <c r="F63" s="259"/>
      <c r="G63" s="259"/>
      <c r="H63" s="259"/>
      <c r="I63" s="259"/>
      <c r="J63" s="259"/>
      <c r="K63" s="257"/>
    </row>
    <row r="64" s="1" customFormat="1" ht="12.75" customHeight="1">
      <c r="B64" s="255"/>
      <c r="C64" s="261"/>
      <c r="D64" s="261"/>
      <c r="E64" s="265"/>
      <c r="F64" s="261"/>
      <c r="G64" s="261"/>
      <c r="H64" s="261"/>
      <c r="I64" s="261"/>
      <c r="J64" s="261"/>
      <c r="K64" s="257"/>
    </row>
    <row r="65" s="1" customFormat="1" ht="15" customHeight="1">
      <c r="B65" s="255"/>
      <c r="C65" s="261"/>
      <c r="D65" s="259" t="s">
        <v>493</v>
      </c>
      <c r="E65" s="259"/>
      <c r="F65" s="259"/>
      <c r="G65" s="259"/>
      <c r="H65" s="259"/>
      <c r="I65" s="259"/>
      <c r="J65" s="259"/>
      <c r="K65" s="257"/>
    </row>
    <row r="66" s="1" customFormat="1" ht="15" customHeight="1">
      <c r="B66" s="255"/>
      <c r="C66" s="261"/>
      <c r="D66" s="264" t="s">
        <v>494</v>
      </c>
      <c r="E66" s="264"/>
      <c r="F66" s="264"/>
      <c r="G66" s="264"/>
      <c r="H66" s="264"/>
      <c r="I66" s="264"/>
      <c r="J66" s="264"/>
      <c r="K66" s="257"/>
    </row>
    <row r="67" s="1" customFormat="1" ht="15" customHeight="1">
      <c r="B67" s="255"/>
      <c r="C67" s="261"/>
      <c r="D67" s="259" t="s">
        <v>495</v>
      </c>
      <c r="E67" s="259"/>
      <c r="F67" s="259"/>
      <c r="G67" s="259"/>
      <c r="H67" s="259"/>
      <c r="I67" s="259"/>
      <c r="J67" s="259"/>
      <c r="K67" s="257"/>
    </row>
    <row r="68" s="1" customFormat="1" ht="15" customHeight="1">
      <c r="B68" s="255"/>
      <c r="C68" s="261"/>
      <c r="D68" s="259" t="s">
        <v>496</v>
      </c>
      <c r="E68" s="259"/>
      <c r="F68" s="259"/>
      <c r="G68" s="259"/>
      <c r="H68" s="259"/>
      <c r="I68" s="259"/>
      <c r="J68" s="259"/>
      <c r="K68" s="257"/>
    </row>
    <row r="69" s="1" customFormat="1" ht="15" customHeight="1">
      <c r="B69" s="255"/>
      <c r="C69" s="261"/>
      <c r="D69" s="259" t="s">
        <v>497</v>
      </c>
      <c r="E69" s="259"/>
      <c r="F69" s="259"/>
      <c r="G69" s="259"/>
      <c r="H69" s="259"/>
      <c r="I69" s="259"/>
      <c r="J69" s="259"/>
      <c r="K69" s="257"/>
    </row>
    <row r="70" s="1" customFormat="1" ht="15" customHeight="1">
      <c r="B70" s="255"/>
      <c r="C70" s="261"/>
      <c r="D70" s="259" t="s">
        <v>498</v>
      </c>
      <c r="E70" s="259"/>
      <c r="F70" s="259"/>
      <c r="G70" s="259"/>
      <c r="H70" s="259"/>
      <c r="I70" s="259"/>
      <c r="J70" s="259"/>
      <c r="K70" s="257"/>
    </row>
    <row r="71" s="1" customFormat="1" ht="12.75" customHeight="1">
      <c r="B71" s="266"/>
      <c r="C71" s="267"/>
      <c r="D71" s="267"/>
      <c r="E71" s="267"/>
      <c r="F71" s="267"/>
      <c r="G71" s="267"/>
      <c r="H71" s="267"/>
      <c r="I71" s="267"/>
      <c r="J71" s="267"/>
      <c r="K71" s="268"/>
    </row>
    <row r="72" s="1" customFormat="1" ht="18.75" customHeight="1">
      <c r="B72" s="269"/>
      <c r="C72" s="269"/>
      <c r="D72" s="269"/>
      <c r="E72" s="269"/>
      <c r="F72" s="269"/>
      <c r="G72" s="269"/>
      <c r="H72" s="269"/>
      <c r="I72" s="269"/>
      <c r="J72" s="269"/>
      <c r="K72" s="270"/>
    </row>
    <row r="73" s="1" customFormat="1" ht="18.75" customHeight="1">
      <c r="B73" s="270"/>
      <c r="C73" s="270"/>
      <c r="D73" s="270"/>
      <c r="E73" s="270"/>
      <c r="F73" s="270"/>
      <c r="G73" s="270"/>
      <c r="H73" s="270"/>
      <c r="I73" s="270"/>
      <c r="J73" s="270"/>
      <c r="K73" s="270"/>
    </row>
    <row r="74" s="1" customFormat="1" ht="7.5" customHeight="1">
      <c r="B74" s="271"/>
      <c r="C74" s="272"/>
      <c r="D74" s="272"/>
      <c r="E74" s="272"/>
      <c r="F74" s="272"/>
      <c r="G74" s="272"/>
      <c r="H74" s="272"/>
      <c r="I74" s="272"/>
      <c r="J74" s="272"/>
      <c r="K74" s="273"/>
    </row>
    <row r="75" s="1" customFormat="1" ht="45" customHeight="1">
      <c r="B75" s="274"/>
      <c r="C75" s="275" t="s">
        <v>499</v>
      </c>
      <c r="D75" s="275"/>
      <c r="E75" s="275"/>
      <c r="F75" s="275"/>
      <c r="G75" s="275"/>
      <c r="H75" s="275"/>
      <c r="I75" s="275"/>
      <c r="J75" s="275"/>
      <c r="K75" s="276"/>
    </row>
    <row r="76" s="1" customFormat="1" ht="17.25" customHeight="1">
      <c r="B76" s="274"/>
      <c r="C76" s="277" t="s">
        <v>500</v>
      </c>
      <c r="D76" s="277"/>
      <c r="E76" s="277"/>
      <c r="F76" s="277" t="s">
        <v>501</v>
      </c>
      <c r="G76" s="278"/>
      <c r="H76" s="277" t="s">
        <v>55</v>
      </c>
      <c r="I76" s="277" t="s">
        <v>58</v>
      </c>
      <c r="J76" s="277" t="s">
        <v>502</v>
      </c>
      <c r="K76" s="276"/>
    </row>
    <row r="77" s="1" customFormat="1" ht="17.25" customHeight="1">
      <c r="B77" s="274"/>
      <c r="C77" s="279" t="s">
        <v>503</v>
      </c>
      <c r="D77" s="279"/>
      <c r="E77" s="279"/>
      <c r="F77" s="280" t="s">
        <v>504</v>
      </c>
      <c r="G77" s="281"/>
      <c r="H77" s="279"/>
      <c r="I77" s="279"/>
      <c r="J77" s="279" t="s">
        <v>505</v>
      </c>
      <c r="K77" s="276"/>
    </row>
    <row r="78" s="1" customFormat="1" ht="5.25" customHeight="1">
      <c r="B78" s="274"/>
      <c r="C78" s="282"/>
      <c r="D78" s="282"/>
      <c r="E78" s="282"/>
      <c r="F78" s="282"/>
      <c r="G78" s="283"/>
      <c r="H78" s="282"/>
      <c r="I78" s="282"/>
      <c r="J78" s="282"/>
      <c r="K78" s="276"/>
    </row>
    <row r="79" s="1" customFormat="1" ht="15" customHeight="1">
      <c r="B79" s="274"/>
      <c r="C79" s="262" t="s">
        <v>54</v>
      </c>
      <c r="D79" s="284"/>
      <c r="E79" s="284"/>
      <c r="F79" s="285" t="s">
        <v>506</v>
      </c>
      <c r="G79" s="286"/>
      <c r="H79" s="262" t="s">
        <v>507</v>
      </c>
      <c r="I79" s="262" t="s">
        <v>508</v>
      </c>
      <c r="J79" s="262">
        <v>20</v>
      </c>
      <c r="K79" s="276"/>
    </row>
    <row r="80" s="1" customFormat="1" ht="15" customHeight="1">
      <c r="B80" s="274"/>
      <c r="C80" s="262" t="s">
        <v>509</v>
      </c>
      <c r="D80" s="262"/>
      <c r="E80" s="262"/>
      <c r="F80" s="285" t="s">
        <v>506</v>
      </c>
      <c r="G80" s="286"/>
      <c r="H80" s="262" t="s">
        <v>510</v>
      </c>
      <c r="I80" s="262" t="s">
        <v>508</v>
      </c>
      <c r="J80" s="262">
        <v>120</v>
      </c>
      <c r="K80" s="276"/>
    </row>
    <row r="81" s="1" customFormat="1" ht="15" customHeight="1">
      <c r="B81" s="287"/>
      <c r="C81" s="262" t="s">
        <v>511</v>
      </c>
      <c r="D81" s="262"/>
      <c r="E81" s="262"/>
      <c r="F81" s="285" t="s">
        <v>512</v>
      </c>
      <c r="G81" s="286"/>
      <c r="H81" s="262" t="s">
        <v>513</v>
      </c>
      <c r="I81" s="262" t="s">
        <v>508</v>
      </c>
      <c r="J81" s="262">
        <v>50</v>
      </c>
      <c r="K81" s="276"/>
    </row>
    <row r="82" s="1" customFormat="1" ht="15" customHeight="1">
      <c r="B82" s="287"/>
      <c r="C82" s="262" t="s">
        <v>514</v>
      </c>
      <c r="D82" s="262"/>
      <c r="E82" s="262"/>
      <c r="F82" s="285" t="s">
        <v>506</v>
      </c>
      <c r="G82" s="286"/>
      <c r="H82" s="262" t="s">
        <v>515</v>
      </c>
      <c r="I82" s="262" t="s">
        <v>516</v>
      </c>
      <c r="J82" s="262"/>
      <c r="K82" s="276"/>
    </row>
    <row r="83" s="1" customFormat="1" ht="15" customHeight="1">
      <c r="B83" s="287"/>
      <c r="C83" s="288" t="s">
        <v>517</v>
      </c>
      <c r="D83" s="288"/>
      <c r="E83" s="288"/>
      <c r="F83" s="289" t="s">
        <v>512</v>
      </c>
      <c r="G83" s="288"/>
      <c r="H83" s="288" t="s">
        <v>518</v>
      </c>
      <c r="I83" s="288" t="s">
        <v>508</v>
      </c>
      <c r="J83" s="288">
        <v>15</v>
      </c>
      <c r="K83" s="276"/>
    </row>
    <row r="84" s="1" customFormat="1" ht="15" customHeight="1">
      <c r="B84" s="287"/>
      <c r="C84" s="288" t="s">
        <v>519</v>
      </c>
      <c r="D84" s="288"/>
      <c r="E84" s="288"/>
      <c r="F84" s="289" t="s">
        <v>512</v>
      </c>
      <c r="G84" s="288"/>
      <c r="H84" s="288" t="s">
        <v>520</v>
      </c>
      <c r="I84" s="288" t="s">
        <v>508</v>
      </c>
      <c r="J84" s="288">
        <v>15</v>
      </c>
      <c r="K84" s="276"/>
    </row>
    <row r="85" s="1" customFormat="1" ht="15" customHeight="1">
      <c r="B85" s="287"/>
      <c r="C85" s="288" t="s">
        <v>521</v>
      </c>
      <c r="D85" s="288"/>
      <c r="E85" s="288"/>
      <c r="F85" s="289" t="s">
        <v>512</v>
      </c>
      <c r="G85" s="288"/>
      <c r="H85" s="288" t="s">
        <v>522</v>
      </c>
      <c r="I85" s="288" t="s">
        <v>508</v>
      </c>
      <c r="J85" s="288">
        <v>20</v>
      </c>
      <c r="K85" s="276"/>
    </row>
    <row r="86" s="1" customFormat="1" ht="15" customHeight="1">
      <c r="B86" s="287"/>
      <c r="C86" s="288" t="s">
        <v>523</v>
      </c>
      <c r="D86" s="288"/>
      <c r="E86" s="288"/>
      <c r="F86" s="289" t="s">
        <v>512</v>
      </c>
      <c r="G86" s="288"/>
      <c r="H86" s="288" t="s">
        <v>524</v>
      </c>
      <c r="I86" s="288" t="s">
        <v>508</v>
      </c>
      <c r="J86" s="288">
        <v>20</v>
      </c>
      <c r="K86" s="276"/>
    </row>
    <row r="87" s="1" customFormat="1" ht="15" customHeight="1">
      <c r="B87" s="287"/>
      <c r="C87" s="262" t="s">
        <v>525</v>
      </c>
      <c r="D87" s="262"/>
      <c r="E87" s="262"/>
      <c r="F87" s="285" t="s">
        <v>512</v>
      </c>
      <c r="G87" s="286"/>
      <c r="H87" s="262" t="s">
        <v>526</v>
      </c>
      <c r="I87" s="262" t="s">
        <v>508</v>
      </c>
      <c r="J87" s="262">
        <v>50</v>
      </c>
      <c r="K87" s="276"/>
    </row>
    <row r="88" s="1" customFormat="1" ht="15" customHeight="1">
      <c r="B88" s="287"/>
      <c r="C88" s="262" t="s">
        <v>527</v>
      </c>
      <c r="D88" s="262"/>
      <c r="E88" s="262"/>
      <c r="F88" s="285" t="s">
        <v>512</v>
      </c>
      <c r="G88" s="286"/>
      <c r="H88" s="262" t="s">
        <v>528</v>
      </c>
      <c r="I88" s="262" t="s">
        <v>508</v>
      </c>
      <c r="J88" s="262">
        <v>20</v>
      </c>
      <c r="K88" s="276"/>
    </row>
    <row r="89" s="1" customFormat="1" ht="15" customHeight="1">
      <c r="B89" s="287"/>
      <c r="C89" s="262" t="s">
        <v>529</v>
      </c>
      <c r="D89" s="262"/>
      <c r="E89" s="262"/>
      <c r="F89" s="285" t="s">
        <v>512</v>
      </c>
      <c r="G89" s="286"/>
      <c r="H89" s="262" t="s">
        <v>530</v>
      </c>
      <c r="I89" s="262" t="s">
        <v>508</v>
      </c>
      <c r="J89" s="262">
        <v>20</v>
      </c>
      <c r="K89" s="276"/>
    </row>
    <row r="90" s="1" customFormat="1" ht="15" customHeight="1">
      <c r="B90" s="287"/>
      <c r="C90" s="262" t="s">
        <v>531</v>
      </c>
      <c r="D90" s="262"/>
      <c r="E90" s="262"/>
      <c r="F90" s="285" t="s">
        <v>512</v>
      </c>
      <c r="G90" s="286"/>
      <c r="H90" s="262" t="s">
        <v>532</v>
      </c>
      <c r="I90" s="262" t="s">
        <v>508</v>
      </c>
      <c r="J90" s="262">
        <v>50</v>
      </c>
      <c r="K90" s="276"/>
    </row>
    <row r="91" s="1" customFormat="1" ht="15" customHeight="1">
      <c r="B91" s="287"/>
      <c r="C91" s="262" t="s">
        <v>533</v>
      </c>
      <c r="D91" s="262"/>
      <c r="E91" s="262"/>
      <c r="F91" s="285" t="s">
        <v>512</v>
      </c>
      <c r="G91" s="286"/>
      <c r="H91" s="262" t="s">
        <v>533</v>
      </c>
      <c r="I91" s="262" t="s">
        <v>508</v>
      </c>
      <c r="J91" s="262">
        <v>50</v>
      </c>
      <c r="K91" s="276"/>
    </row>
    <row r="92" s="1" customFormat="1" ht="15" customHeight="1">
      <c r="B92" s="287"/>
      <c r="C92" s="262" t="s">
        <v>534</v>
      </c>
      <c r="D92" s="262"/>
      <c r="E92" s="262"/>
      <c r="F92" s="285" t="s">
        <v>512</v>
      </c>
      <c r="G92" s="286"/>
      <c r="H92" s="262" t="s">
        <v>535</v>
      </c>
      <c r="I92" s="262" t="s">
        <v>508</v>
      </c>
      <c r="J92" s="262">
        <v>255</v>
      </c>
      <c r="K92" s="276"/>
    </row>
    <row r="93" s="1" customFormat="1" ht="15" customHeight="1">
      <c r="B93" s="287"/>
      <c r="C93" s="262" t="s">
        <v>536</v>
      </c>
      <c r="D93" s="262"/>
      <c r="E93" s="262"/>
      <c r="F93" s="285" t="s">
        <v>506</v>
      </c>
      <c r="G93" s="286"/>
      <c r="H93" s="262" t="s">
        <v>537</v>
      </c>
      <c r="I93" s="262" t="s">
        <v>538</v>
      </c>
      <c r="J93" s="262"/>
      <c r="K93" s="276"/>
    </row>
    <row r="94" s="1" customFormat="1" ht="15" customHeight="1">
      <c r="B94" s="287"/>
      <c r="C94" s="262" t="s">
        <v>539</v>
      </c>
      <c r="D94" s="262"/>
      <c r="E94" s="262"/>
      <c r="F94" s="285" t="s">
        <v>506</v>
      </c>
      <c r="G94" s="286"/>
      <c r="H94" s="262" t="s">
        <v>540</v>
      </c>
      <c r="I94" s="262" t="s">
        <v>541</v>
      </c>
      <c r="J94" s="262"/>
      <c r="K94" s="276"/>
    </row>
    <row r="95" s="1" customFormat="1" ht="15" customHeight="1">
      <c r="B95" s="287"/>
      <c r="C95" s="262" t="s">
        <v>542</v>
      </c>
      <c r="D95" s="262"/>
      <c r="E95" s="262"/>
      <c r="F95" s="285" t="s">
        <v>506</v>
      </c>
      <c r="G95" s="286"/>
      <c r="H95" s="262" t="s">
        <v>542</v>
      </c>
      <c r="I95" s="262" t="s">
        <v>541</v>
      </c>
      <c r="J95" s="262"/>
      <c r="K95" s="276"/>
    </row>
    <row r="96" s="1" customFormat="1" ht="15" customHeight="1">
      <c r="B96" s="287"/>
      <c r="C96" s="262" t="s">
        <v>39</v>
      </c>
      <c r="D96" s="262"/>
      <c r="E96" s="262"/>
      <c r="F96" s="285" t="s">
        <v>506</v>
      </c>
      <c r="G96" s="286"/>
      <c r="H96" s="262" t="s">
        <v>543</v>
      </c>
      <c r="I96" s="262" t="s">
        <v>541</v>
      </c>
      <c r="J96" s="262"/>
      <c r="K96" s="276"/>
    </row>
    <row r="97" s="1" customFormat="1" ht="15" customHeight="1">
      <c r="B97" s="287"/>
      <c r="C97" s="262" t="s">
        <v>49</v>
      </c>
      <c r="D97" s="262"/>
      <c r="E97" s="262"/>
      <c r="F97" s="285" t="s">
        <v>506</v>
      </c>
      <c r="G97" s="286"/>
      <c r="H97" s="262" t="s">
        <v>544</v>
      </c>
      <c r="I97" s="262" t="s">
        <v>541</v>
      </c>
      <c r="J97" s="262"/>
      <c r="K97" s="276"/>
    </row>
    <row r="98" s="1" customFormat="1" ht="15" customHeight="1">
      <c r="B98" s="290"/>
      <c r="C98" s="291"/>
      <c r="D98" s="291"/>
      <c r="E98" s="291"/>
      <c r="F98" s="291"/>
      <c r="G98" s="291"/>
      <c r="H98" s="291"/>
      <c r="I98" s="291"/>
      <c r="J98" s="291"/>
      <c r="K98" s="292"/>
    </row>
    <row r="99" s="1" customFormat="1" ht="18.75" customHeight="1">
      <c r="B99" s="293"/>
      <c r="C99" s="294"/>
      <c r="D99" s="294"/>
      <c r="E99" s="294"/>
      <c r="F99" s="294"/>
      <c r="G99" s="294"/>
      <c r="H99" s="294"/>
      <c r="I99" s="294"/>
      <c r="J99" s="294"/>
      <c r="K99" s="293"/>
    </row>
    <row r="100" s="1" customFormat="1" ht="18.75" customHeight="1">
      <c r="B100" s="270"/>
      <c r="C100" s="270"/>
      <c r="D100" s="270"/>
      <c r="E100" s="270"/>
      <c r="F100" s="270"/>
      <c r="G100" s="270"/>
      <c r="H100" s="270"/>
      <c r="I100" s="270"/>
      <c r="J100" s="270"/>
      <c r="K100" s="270"/>
    </row>
    <row r="101" s="1" customFormat="1" ht="7.5" customHeight="1">
      <c r="B101" s="271"/>
      <c r="C101" s="272"/>
      <c r="D101" s="272"/>
      <c r="E101" s="272"/>
      <c r="F101" s="272"/>
      <c r="G101" s="272"/>
      <c r="H101" s="272"/>
      <c r="I101" s="272"/>
      <c r="J101" s="272"/>
      <c r="K101" s="273"/>
    </row>
    <row r="102" s="1" customFormat="1" ht="45" customHeight="1">
      <c r="B102" s="274"/>
      <c r="C102" s="275" t="s">
        <v>545</v>
      </c>
      <c r="D102" s="275"/>
      <c r="E102" s="275"/>
      <c r="F102" s="275"/>
      <c r="G102" s="275"/>
      <c r="H102" s="275"/>
      <c r="I102" s="275"/>
      <c r="J102" s="275"/>
      <c r="K102" s="276"/>
    </row>
    <row r="103" s="1" customFormat="1" ht="17.25" customHeight="1">
      <c r="B103" s="274"/>
      <c r="C103" s="277" t="s">
        <v>500</v>
      </c>
      <c r="D103" s="277"/>
      <c r="E103" s="277"/>
      <c r="F103" s="277" t="s">
        <v>501</v>
      </c>
      <c r="G103" s="278"/>
      <c r="H103" s="277" t="s">
        <v>55</v>
      </c>
      <c r="I103" s="277" t="s">
        <v>58</v>
      </c>
      <c r="J103" s="277" t="s">
        <v>502</v>
      </c>
      <c r="K103" s="276"/>
    </row>
    <row r="104" s="1" customFormat="1" ht="17.25" customHeight="1">
      <c r="B104" s="274"/>
      <c r="C104" s="279" t="s">
        <v>503</v>
      </c>
      <c r="D104" s="279"/>
      <c r="E104" s="279"/>
      <c r="F104" s="280" t="s">
        <v>504</v>
      </c>
      <c r="G104" s="281"/>
      <c r="H104" s="279"/>
      <c r="I104" s="279"/>
      <c r="J104" s="279" t="s">
        <v>505</v>
      </c>
      <c r="K104" s="276"/>
    </row>
    <row r="105" s="1" customFormat="1" ht="5.25" customHeight="1">
      <c r="B105" s="274"/>
      <c r="C105" s="277"/>
      <c r="D105" s="277"/>
      <c r="E105" s="277"/>
      <c r="F105" s="277"/>
      <c r="G105" s="295"/>
      <c r="H105" s="277"/>
      <c r="I105" s="277"/>
      <c r="J105" s="277"/>
      <c r="K105" s="276"/>
    </row>
    <row r="106" s="1" customFormat="1" ht="15" customHeight="1">
      <c r="B106" s="274"/>
      <c r="C106" s="262" t="s">
        <v>54</v>
      </c>
      <c r="D106" s="284"/>
      <c r="E106" s="284"/>
      <c r="F106" s="285" t="s">
        <v>506</v>
      </c>
      <c r="G106" s="262"/>
      <c r="H106" s="262" t="s">
        <v>546</v>
      </c>
      <c r="I106" s="262" t="s">
        <v>508</v>
      </c>
      <c r="J106" s="262">
        <v>20</v>
      </c>
      <c r="K106" s="276"/>
    </row>
    <row r="107" s="1" customFormat="1" ht="15" customHeight="1">
      <c r="B107" s="274"/>
      <c r="C107" s="262" t="s">
        <v>509</v>
      </c>
      <c r="D107" s="262"/>
      <c r="E107" s="262"/>
      <c r="F107" s="285" t="s">
        <v>506</v>
      </c>
      <c r="G107" s="262"/>
      <c r="H107" s="262" t="s">
        <v>546</v>
      </c>
      <c r="I107" s="262" t="s">
        <v>508</v>
      </c>
      <c r="J107" s="262">
        <v>120</v>
      </c>
      <c r="K107" s="276"/>
    </row>
    <row r="108" s="1" customFormat="1" ht="15" customHeight="1">
      <c r="B108" s="287"/>
      <c r="C108" s="262" t="s">
        <v>511</v>
      </c>
      <c r="D108" s="262"/>
      <c r="E108" s="262"/>
      <c r="F108" s="285" t="s">
        <v>512</v>
      </c>
      <c r="G108" s="262"/>
      <c r="H108" s="262" t="s">
        <v>546</v>
      </c>
      <c r="I108" s="262" t="s">
        <v>508</v>
      </c>
      <c r="J108" s="262">
        <v>50</v>
      </c>
      <c r="K108" s="276"/>
    </row>
    <row r="109" s="1" customFormat="1" ht="15" customHeight="1">
      <c r="B109" s="287"/>
      <c r="C109" s="262" t="s">
        <v>514</v>
      </c>
      <c r="D109" s="262"/>
      <c r="E109" s="262"/>
      <c r="F109" s="285" t="s">
        <v>506</v>
      </c>
      <c r="G109" s="262"/>
      <c r="H109" s="262" t="s">
        <v>546</v>
      </c>
      <c r="I109" s="262" t="s">
        <v>516</v>
      </c>
      <c r="J109" s="262"/>
      <c r="K109" s="276"/>
    </row>
    <row r="110" s="1" customFormat="1" ht="15" customHeight="1">
      <c r="B110" s="287"/>
      <c r="C110" s="262" t="s">
        <v>525</v>
      </c>
      <c r="D110" s="262"/>
      <c r="E110" s="262"/>
      <c r="F110" s="285" t="s">
        <v>512</v>
      </c>
      <c r="G110" s="262"/>
      <c r="H110" s="262" t="s">
        <v>546</v>
      </c>
      <c r="I110" s="262" t="s">
        <v>508</v>
      </c>
      <c r="J110" s="262">
        <v>50</v>
      </c>
      <c r="K110" s="276"/>
    </row>
    <row r="111" s="1" customFormat="1" ht="15" customHeight="1">
      <c r="B111" s="287"/>
      <c r="C111" s="262" t="s">
        <v>533</v>
      </c>
      <c r="D111" s="262"/>
      <c r="E111" s="262"/>
      <c r="F111" s="285" t="s">
        <v>512</v>
      </c>
      <c r="G111" s="262"/>
      <c r="H111" s="262" t="s">
        <v>546</v>
      </c>
      <c r="I111" s="262" t="s">
        <v>508</v>
      </c>
      <c r="J111" s="262">
        <v>50</v>
      </c>
      <c r="K111" s="276"/>
    </row>
    <row r="112" s="1" customFormat="1" ht="15" customHeight="1">
      <c r="B112" s="287"/>
      <c r="C112" s="262" t="s">
        <v>531</v>
      </c>
      <c r="D112" s="262"/>
      <c r="E112" s="262"/>
      <c r="F112" s="285" t="s">
        <v>512</v>
      </c>
      <c r="G112" s="262"/>
      <c r="H112" s="262" t="s">
        <v>546</v>
      </c>
      <c r="I112" s="262" t="s">
        <v>508</v>
      </c>
      <c r="J112" s="262">
        <v>50</v>
      </c>
      <c r="K112" s="276"/>
    </row>
    <row r="113" s="1" customFormat="1" ht="15" customHeight="1">
      <c r="B113" s="287"/>
      <c r="C113" s="262" t="s">
        <v>54</v>
      </c>
      <c r="D113" s="262"/>
      <c r="E113" s="262"/>
      <c r="F113" s="285" t="s">
        <v>506</v>
      </c>
      <c r="G113" s="262"/>
      <c r="H113" s="262" t="s">
        <v>547</v>
      </c>
      <c r="I113" s="262" t="s">
        <v>508</v>
      </c>
      <c r="J113" s="262">
        <v>20</v>
      </c>
      <c r="K113" s="276"/>
    </row>
    <row r="114" s="1" customFormat="1" ht="15" customHeight="1">
      <c r="B114" s="287"/>
      <c r="C114" s="262" t="s">
        <v>548</v>
      </c>
      <c r="D114" s="262"/>
      <c r="E114" s="262"/>
      <c r="F114" s="285" t="s">
        <v>506</v>
      </c>
      <c r="G114" s="262"/>
      <c r="H114" s="262" t="s">
        <v>549</v>
      </c>
      <c r="I114" s="262" t="s">
        <v>508</v>
      </c>
      <c r="J114" s="262">
        <v>120</v>
      </c>
      <c r="K114" s="276"/>
    </row>
    <row r="115" s="1" customFormat="1" ht="15" customHeight="1">
      <c r="B115" s="287"/>
      <c r="C115" s="262" t="s">
        <v>39</v>
      </c>
      <c r="D115" s="262"/>
      <c r="E115" s="262"/>
      <c r="F115" s="285" t="s">
        <v>506</v>
      </c>
      <c r="G115" s="262"/>
      <c r="H115" s="262" t="s">
        <v>550</v>
      </c>
      <c r="I115" s="262" t="s">
        <v>541</v>
      </c>
      <c r="J115" s="262"/>
      <c r="K115" s="276"/>
    </row>
    <row r="116" s="1" customFormat="1" ht="15" customHeight="1">
      <c r="B116" s="287"/>
      <c r="C116" s="262" t="s">
        <v>49</v>
      </c>
      <c r="D116" s="262"/>
      <c r="E116" s="262"/>
      <c r="F116" s="285" t="s">
        <v>506</v>
      </c>
      <c r="G116" s="262"/>
      <c r="H116" s="262" t="s">
        <v>551</v>
      </c>
      <c r="I116" s="262" t="s">
        <v>541</v>
      </c>
      <c r="J116" s="262"/>
      <c r="K116" s="276"/>
    </row>
    <row r="117" s="1" customFormat="1" ht="15" customHeight="1">
      <c r="B117" s="287"/>
      <c r="C117" s="262" t="s">
        <v>58</v>
      </c>
      <c r="D117" s="262"/>
      <c r="E117" s="262"/>
      <c r="F117" s="285" t="s">
        <v>506</v>
      </c>
      <c r="G117" s="262"/>
      <c r="H117" s="262" t="s">
        <v>552</v>
      </c>
      <c r="I117" s="262" t="s">
        <v>553</v>
      </c>
      <c r="J117" s="262"/>
      <c r="K117" s="276"/>
    </row>
    <row r="118" s="1" customFormat="1" ht="15" customHeight="1">
      <c r="B118" s="290"/>
      <c r="C118" s="296"/>
      <c r="D118" s="296"/>
      <c r="E118" s="296"/>
      <c r="F118" s="296"/>
      <c r="G118" s="296"/>
      <c r="H118" s="296"/>
      <c r="I118" s="296"/>
      <c r="J118" s="296"/>
      <c r="K118" s="292"/>
    </row>
    <row r="119" s="1" customFormat="1" ht="18.75" customHeight="1">
      <c r="B119" s="297"/>
      <c r="C119" s="298"/>
      <c r="D119" s="298"/>
      <c r="E119" s="298"/>
      <c r="F119" s="299"/>
      <c r="G119" s="298"/>
      <c r="H119" s="298"/>
      <c r="I119" s="298"/>
      <c r="J119" s="298"/>
      <c r="K119" s="297"/>
    </row>
    <row r="120" s="1" customFormat="1" ht="18.75" customHeight="1">
      <c r="B120" s="270"/>
      <c r="C120" s="270"/>
      <c r="D120" s="270"/>
      <c r="E120" s="270"/>
      <c r="F120" s="270"/>
      <c r="G120" s="270"/>
      <c r="H120" s="270"/>
      <c r="I120" s="270"/>
      <c r="J120" s="270"/>
      <c r="K120" s="270"/>
    </row>
    <row r="121" s="1" customFormat="1" ht="7.5" customHeight="1">
      <c r="B121" s="300"/>
      <c r="C121" s="301"/>
      <c r="D121" s="301"/>
      <c r="E121" s="301"/>
      <c r="F121" s="301"/>
      <c r="G121" s="301"/>
      <c r="H121" s="301"/>
      <c r="I121" s="301"/>
      <c r="J121" s="301"/>
      <c r="K121" s="302"/>
    </row>
    <row r="122" s="1" customFormat="1" ht="45" customHeight="1">
      <c r="B122" s="303"/>
      <c r="C122" s="253" t="s">
        <v>554</v>
      </c>
      <c r="D122" s="253"/>
      <c r="E122" s="253"/>
      <c r="F122" s="253"/>
      <c r="G122" s="253"/>
      <c r="H122" s="253"/>
      <c r="I122" s="253"/>
      <c r="J122" s="253"/>
      <c r="K122" s="304"/>
    </row>
    <row r="123" s="1" customFormat="1" ht="17.25" customHeight="1">
      <c r="B123" s="305"/>
      <c r="C123" s="277" t="s">
        <v>500</v>
      </c>
      <c r="D123" s="277"/>
      <c r="E123" s="277"/>
      <c r="F123" s="277" t="s">
        <v>501</v>
      </c>
      <c r="G123" s="278"/>
      <c r="H123" s="277" t="s">
        <v>55</v>
      </c>
      <c r="I123" s="277" t="s">
        <v>58</v>
      </c>
      <c r="J123" s="277" t="s">
        <v>502</v>
      </c>
      <c r="K123" s="306"/>
    </row>
    <row r="124" s="1" customFormat="1" ht="17.25" customHeight="1">
      <c r="B124" s="305"/>
      <c r="C124" s="279" t="s">
        <v>503</v>
      </c>
      <c r="D124" s="279"/>
      <c r="E124" s="279"/>
      <c r="F124" s="280" t="s">
        <v>504</v>
      </c>
      <c r="G124" s="281"/>
      <c r="H124" s="279"/>
      <c r="I124" s="279"/>
      <c r="J124" s="279" t="s">
        <v>505</v>
      </c>
      <c r="K124" s="306"/>
    </row>
    <row r="125" s="1" customFormat="1" ht="5.25" customHeight="1">
      <c r="B125" s="307"/>
      <c r="C125" s="282"/>
      <c r="D125" s="282"/>
      <c r="E125" s="282"/>
      <c r="F125" s="282"/>
      <c r="G125" s="308"/>
      <c r="H125" s="282"/>
      <c r="I125" s="282"/>
      <c r="J125" s="282"/>
      <c r="K125" s="309"/>
    </row>
    <row r="126" s="1" customFormat="1" ht="15" customHeight="1">
      <c r="B126" s="307"/>
      <c r="C126" s="262" t="s">
        <v>509</v>
      </c>
      <c r="D126" s="284"/>
      <c r="E126" s="284"/>
      <c r="F126" s="285" t="s">
        <v>506</v>
      </c>
      <c r="G126" s="262"/>
      <c r="H126" s="262" t="s">
        <v>546</v>
      </c>
      <c r="I126" s="262" t="s">
        <v>508</v>
      </c>
      <c r="J126" s="262">
        <v>120</v>
      </c>
      <c r="K126" s="310"/>
    </row>
    <row r="127" s="1" customFormat="1" ht="15" customHeight="1">
      <c r="B127" s="307"/>
      <c r="C127" s="262" t="s">
        <v>555</v>
      </c>
      <c r="D127" s="262"/>
      <c r="E127" s="262"/>
      <c r="F127" s="285" t="s">
        <v>506</v>
      </c>
      <c r="G127" s="262"/>
      <c r="H127" s="262" t="s">
        <v>556</v>
      </c>
      <c r="I127" s="262" t="s">
        <v>508</v>
      </c>
      <c r="J127" s="262" t="s">
        <v>557</v>
      </c>
      <c r="K127" s="310"/>
    </row>
    <row r="128" s="1" customFormat="1" ht="15" customHeight="1">
      <c r="B128" s="307"/>
      <c r="C128" s="262" t="s">
        <v>454</v>
      </c>
      <c r="D128" s="262"/>
      <c r="E128" s="262"/>
      <c r="F128" s="285" t="s">
        <v>506</v>
      </c>
      <c r="G128" s="262"/>
      <c r="H128" s="262" t="s">
        <v>558</v>
      </c>
      <c r="I128" s="262" t="s">
        <v>508</v>
      </c>
      <c r="J128" s="262" t="s">
        <v>557</v>
      </c>
      <c r="K128" s="310"/>
    </row>
    <row r="129" s="1" customFormat="1" ht="15" customHeight="1">
      <c r="B129" s="307"/>
      <c r="C129" s="262" t="s">
        <v>517</v>
      </c>
      <c r="D129" s="262"/>
      <c r="E129" s="262"/>
      <c r="F129" s="285" t="s">
        <v>512</v>
      </c>
      <c r="G129" s="262"/>
      <c r="H129" s="262" t="s">
        <v>518</v>
      </c>
      <c r="I129" s="262" t="s">
        <v>508</v>
      </c>
      <c r="J129" s="262">
        <v>15</v>
      </c>
      <c r="K129" s="310"/>
    </row>
    <row r="130" s="1" customFormat="1" ht="15" customHeight="1">
      <c r="B130" s="307"/>
      <c r="C130" s="288" t="s">
        <v>519</v>
      </c>
      <c r="D130" s="288"/>
      <c r="E130" s="288"/>
      <c r="F130" s="289" t="s">
        <v>512</v>
      </c>
      <c r="G130" s="288"/>
      <c r="H130" s="288" t="s">
        <v>520</v>
      </c>
      <c r="I130" s="288" t="s">
        <v>508</v>
      </c>
      <c r="J130" s="288">
        <v>15</v>
      </c>
      <c r="K130" s="310"/>
    </row>
    <row r="131" s="1" customFormat="1" ht="15" customHeight="1">
      <c r="B131" s="307"/>
      <c r="C131" s="288" t="s">
        <v>521</v>
      </c>
      <c r="D131" s="288"/>
      <c r="E131" s="288"/>
      <c r="F131" s="289" t="s">
        <v>512</v>
      </c>
      <c r="G131" s="288"/>
      <c r="H131" s="288" t="s">
        <v>522</v>
      </c>
      <c r="I131" s="288" t="s">
        <v>508</v>
      </c>
      <c r="J131" s="288">
        <v>20</v>
      </c>
      <c r="K131" s="310"/>
    </row>
    <row r="132" s="1" customFormat="1" ht="15" customHeight="1">
      <c r="B132" s="307"/>
      <c r="C132" s="288" t="s">
        <v>523</v>
      </c>
      <c r="D132" s="288"/>
      <c r="E132" s="288"/>
      <c r="F132" s="289" t="s">
        <v>512</v>
      </c>
      <c r="G132" s="288"/>
      <c r="H132" s="288" t="s">
        <v>524</v>
      </c>
      <c r="I132" s="288" t="s">
        <v>508</v>
      </c>
      <c r="J132" s="288">
        <v>20</v>
      </c>
      <c r="K132" s="310"/>
    </row>
    <row r="133" s="1" customFormat="1" ht="15" customHeight="1">
      <c r="B133" s="307"/>
      <c r="C133" s="262" t="s">
        <v>511</v>
      </c>
      <c r="D133" s="262"/>
      <c r="E133" s="262"/>
      <c r="F133" s="285" t="s">
        <v>512</v>
      </c>
      <c r="G133" s="262"/>
      <c r="H133" s="262" t="s">
        <v>546</v>
      </c>
      <c r="I133" s="262" t="s">
        <v>508</v>
      </c>
      <c r="J133" s="262">
        <v>50</v>
      </c>
      <c r="K133" s="310"/>
    </row>
    <row r="134" s="1" customFormat="1" ht="15" customHeight="1">
      <c r="B134" s="307"/>
      <c r="C134" s="262" t="s">
        <v>525</v>
      </c>
      <c r="D134" s="262"/>
      <c r="E134" s="262"/>
      <c r="F134" s="285" t="s">
        <v>512</v>
      </c>
      <c r="G134" s="262"/>
      <c r="H134" s="262" t="s">
        <v>546</v>
      </c>
      <c r="I134" s="262" t="s">
        <v>508</v>
      </c>
      <c r="J134" s="262">
        <v>50</v>
      </c>
      <c r="K134" s="310"/>
    </row>
    <row r="135" s="1" customFormat="1" ht="15" customHeight="1">
      <c r="B135" s="307"/>
      <c r="C135" s="262" t="s">
        <v>531</v>
      </c>
      <c r="D135" s="262"/>
      <c r="E135" s="262"/>
      <c r="F135" s="285" t="s">
        <v>512</v>
      </c>
      <c r="G135" s="262"/>
      <c r="H135" s="262" t="s">
        <v>546</v>
      </c>
      <c r="I135" s="262" t="s">
        <v>508</v>
      </c>
      <c r="J135" s="262">
        <v>50</v>
      </c>
      <c r="K135" s="310"/>
    </row>
    <row r="136" s="1" customFormat="1" ht="15" customHeight="1">
      <c r="B136" s="307"/>
      <c r="C136" s="262" t="s">
        <v>533</v>
      </c>
      <c r="D136" s="262"/>
      <c r="E136" s="262"/>
      <c r="F136" s="285" t="s">
        <v>512</v>
      </c>
      <c r="G136" s="262"/>
      <c r="H136" s="262" t="s">
        <v>546</v>
      </c>
      <c r="I136" s="262" t="s">
        <v>508</v>
      </c>
      <c r="J136" s="262">
        <v>50</v>
      </c>
      <c r="K136" s="310"/>
    </row>
    <row r="137" s="1" customFormat="1" ht="15" customHeight="1">
      <c r="B137" s="307"/>
      <c r="C137" s="262" t="s">
        <v>534</v>
      </c>
      <c r="D137" s="262"/>
      <c r="E137" s="262"/>
      <c r="F137" s="285" t="s">
        <v>512</v>
      </c>
      <c r="G137" s="262"/>
      <c r="H137" s="262" t="s">
        <v>559</v>
      </c>
      <c r="I137" s="262" t="s">
        <v>508</v>
      </c>
      <c r="J137" s="262">
        <v>255</v>
      </c>
      <c r="K137" s="310"/>
    </row>
    <row r="138" s="1" customFormat="1" ht="15" customHeight="1">
      <c r="B138" s="307"/>
      <c r="C138" s="262" t="s">
        <v>536</v>
      </c>
      <c r="D138" s="262"/>
      <c r="E138" s="262"/>
      <c r="F138" s="285" t="s">
        <v>506</v>
      </c>
      <c r="G138" s="262"/>
      <c r="H138" s="262" t="s">
        <v>560</v>
      </c>
      <c r="I138" s="262" t="s">
        <v>538</v>
      </c>
      <c r="J138" s="262"/>
      <c r="K138" s="310"/>
    </row>
    <row r="139" s="1" customFormat="1" ht="15" customHeight="1">
      <c r="B139" s="307"/>
      <c r="C139" s="262" t="s">
        <v>539</v>
      </c>
      <c r="D139" s="262"/>
      <c r="E139" s="262"/>
      <c r="F139" s="285" t="s">
        <v>506</v>
      </c>
      <c r="G139" s="262"/>
      <c r="H139" s="262" t="s">
        <v>561</v>
      </c>
      <c r="I139" s="262" t="s">
        <v>541</v>
      </c>
      <c r="J139" s="262"/>
      <c r="K139" s="310"/>
    </row>
    <row r="140" s="1" customFormat="1" ht="15" customHeight="1">
      <c r="B140" s="307"/>
      <c r="C140" s="262" t="s">
        <v>542</v>
      </c>
      <c r="D140" s="262"/>
      <c r="E140" s="262"/>
      <c r="F140" s="285" t="s">
        <v>506</v>
      </c>
      <c r="G140" s="262"/>
      <c r="H140" s="262" t="s">
        <v>542</v>
      </c>
      <c r="I140" s="262" t="s">
        <v>541</v>
      </c>
      <c r="J140" s="262"/>
      <c r="K140" s="310"/>
    </row>
    <row r="141" s="1" customFormat="1" ht="15" customHeight="1">
      <c r="B141" s="307"/>
      <c r="C141" s="262" t="s">
        <v>39</v>
      </c>
      <c r="D141" s="262"/>
      <c r="E141" s="262"/>
      <c r="F141" s="285" t="s">
        <v>506</v>
      </c>
      <c r="G141" s="262"/>
      <c r="H141" s="262" t="s">
        <v>562</v>
      </c>
      <c r="I141" s="262" t="s">
        <v>541</v>
      </c>
      <c r="J141" s="262"/>
      <c r="K141" s="310"/>
    </row>
    <row r="142" s="1" customFormat="1" ht="15" customHeight="1">
      <c r="B142" s="307"/>
      <c r="C142" s="262" t="s">
        <v>563</v>
      </c>
      <c r="D142" s="262"/>
      <c r="E142" s="262"/>
      <c r="F142" s="285" t="s">
        <v>506</v>
      </c>
      <c r="G142" s="262"/>
      <c r="H142" s="262" t="s">
        <v>564</v>
      </c>
      <c r="I142" s="262" t="s">
        <v>541</v>
      </c>
      <c r="J142" s="262"/>
      <c r="K142" s="310"/>
    </row>
    <row r="143" s="1" customFormat="1" ht="15" customHeight="1">
      <c r="B143" s="311"/>
      <c r="C143" s="312"/>
      <c r="D143" s="312"/>
      <c r="E143" s="312"/>
      <c r="F143" s="312"/>
      <c r="G143" s="312"/>
      <c r="H143" s="312"/>
      <c r="I143" s="312"/>
      <c r="J143" s="312"/>
      <c r="K143" s="313"/>
    </row>
    <row r="144" s="1" customFormat="1" ht="18.75" customHeight="1">
      <c r="B144" s="298"/>
      <c r="C144" s="298"/>
      <c r="D144" s="298"/>
      <c r="E144" s="298"/>
      <c r="F144" s="299"/>
      <c r="G144" s="298"/>
      <c r="H144" s="298"/>
      <c r="I144" s="298"/>
      <c r="J144" s="298"/>
      <c r="K144" s="298"/>
    </row>
    <row r="145" s="1" customFormat="1" ht="18.75" customHeight="1">
      <c r="B145" s="270"/>
      <c r="C145" s="270"/>
      <c r="D145" s="270"/>
      <c r="E145" s="270"/>
      <c r="F145" s="270"/>
      <c r="G145" s="270"/>
      <c r="H145" s="270"/>
      <c r="I145" s="270"/>
      <c r="J145" s="270"/>
      <c r="K145" s="270"/>
    </row>
    <row r="146" s="1" customFormat="1" ht="7.5" customHeight="1">
      <c r="B146" s="271"/>
      <c r="C146" s="272"/>
      <c r="D146" s="272"/>
      <c r="E146" s="272"/>
      <c r="F146" s="272"/>
      <c r="G146" s="272"/>
      <c r="H146" s="272"/>
      <c r="I146" s="272"/>
      <c r="J146" s="272"/>
      <c r="K146" s="273"/>
    </row>
    <row r="147" s="1" customFormat="1" ht="45" customHeight="1">
      <c r="B147" s="274"/>
      <c r="C147" s="275" t="s">
        <v>565</v>
      </c>
      <c r="D147" s="275"/>
      <c r="E147" s="275"/>
      <c r="F147" s="275"/>
      <c r="G147" s="275"/>
      <c r="H147" s="275"/>
      <c r="I147" s="275"/>
      <c r="J147" s="275"/>
      <c r="K147" s="276"/>
    </row>
    <row r="148" s="1" customFormat="1" ht="17.25" customHeight="1">
      <c r="B148" s="274"/>
      <c r="C148" s="277" t="s">
        <v>500</v>
      </c>
      <c r="D148" s="277"/>
      <c r="E148" s="277"/>
      <c r="F148" s="277" t="s">
        <v>501</v>
      </c>
      <c r="G148" s="278"/>
      <c r="H148" s="277" t="s">
        <v>55</v>
      </c>
      <c r="I148" s="277" t="s">
        <v>58</v>
      </c>
      <c r="J148" s="277" t="s">
        <v>502</v>
      </c>
      <c r="K148" s="276"/>
    </row>
    <row r="149" s="1" customFormat="1" ht="17.25" customHeight="1">
      <c r="B149" s="274"/>
      <c r="C149" s="279" t="s">
        <v>503</v>
      </c>
      <c r="D149" s="279"/>
      <c r="E149" s="279"/>
      <c r="F149" s="280" t="s">
        <v>504</v>
      </c>
      <c r="G149" s="281"/>
      <c r="H149" s="279"/>
      <c r="I149" s="279"/>
      <c r="J149" s="279" t="s">
        <v>505</v>
      </c>
      <c r="K149" s="276"/>
    </row>
    <row r="150" s="1" customFormat="1" ht="5.25" customHeight="1">
      <c r="B150" s="287"/>
      <c r="C150" s="282"/>
      <c r="D150" s="282"/>
      <c r="E150" s="282"/>
      <c r="F150" s="282"/>
      <c r="G150" s="283"/>
      <c r="H150" s="282"/>
      <c r="I150" s="282"/>
      <c r="J150" s="282"/>
      <c r="K150" s="310"/>
    </row>
    <row r="151" s="1" customFormat="1" ht="15" customHeight="1">
      <c r="B151" s="287"/>
      <c r="C151" s="314" t="s">
        <v>509</v>
      </c>
      <c r="D151" s="262"/>
      <c r="E151" s="262"/>
      <c r="F151" s="315" t="s">
        <v>506</v>
      </c>
      <c r="G151" s="262"/>
      <c r="H151" s="314" t="s">
        <v>546</v>
      </c>
      <c r="I151" s="314" t="s">
        <v>508</v>
      </c>
      <c r="J151" s="314">
        <v>120</v>
      </c>
      <c r="K151" s="310"/>
    </row>
    <row r="152" s="1" customFormat="1" ht="15" customHeight="1">
      <c r="B152" s="287"/>
      <c r="C152" s="314" t="s">
        <v>555</v>
      </c>
      <c r="D152" s="262"/>
      <c r="E152" s="262"/>
      <c r="F152" s="315" t="s">
        <v>506</v>
      </c>
      <c r="G152" s="262"/>
      <c r="H152" s="314" t="s">
        <v>566</v>
      </c>
      <c r="I152" s="314" t="s">
        <v>508</v>
      </c>
      <c r="J152" s="314" t="s">
        <v>557</v>
      </c>
      <c r="K152" s="310"/>
    </row>
    <row r="153" s="1" customFormat="1" ht="15" customHeight="1">
      <c r="B153" s="287"/>
      <c r="C153" s="314" t="s">
        <v>454</v>
      </c>
      <c r="D153" s="262"/>
      <c r="E153" s="262"/>
      <c r="F153" s="315" t="s">
        <v>506</v>
      </c>
      <c r="G153" s="262"/>
      <c r="H153" s="314" t="s">
        <v>567</v>
      </c>
      <c r="I153" s="314" t="s">
        <v>508</v>
      </c>
      <c r="J153" s="314" t="s">
        <v>557</v>
      </c>
      <c r="K153" s="310"/>
    </row>
    <row r="154" s="1" customFormat="1" ht="15" customHeight="1">
      <c r="B154" s="287"/>
      <c r="C154" s="314" t="s">
        <v>511</v>
      </c>
      <c r="D154" s="262"/>
      <c r="E154" s="262"/>
      <c r="F154" s="315" t="s">
        <v>512</v>
      </c>
      <c r="G154" s="262"/>
      <c r="H154" s="314" t="s">
        <v>546</v>
      </c>
      <c r="I154" s="314" t="s">
        <v>508</v>
      </c>
      <c r="J154" s="314">
        <v>50</v>
      </c>
      <c r="K154" s="310"/>
    </row>
    <row r="155" s="1" customFormat="1" ht="15" customHeight="1">
      <c r="B155" s="287"/>
      <c r="C155" s="314" t="s">
        <v>514</v>
      </c>
      <c r="D155" s="262"/>
      <c r="E155" s="262"/>
      <c r="F155" s="315" t="s">
        <v>506</v>
      </c>
      <c r="G155" s="262"/>
      <c r="H155" s="314" t="s">
        <v>546</v>
      </c>
      <c r="I155" s="314" t="s">
        <v>516</v>
      </c>
      <c r="J155" s="314"/>
      <c r="K155" s="310"/>
    </row>
    <row r="156" s="1" customFormat="1" ht="15" customHeight="1">
      <c r="B156" s="287"/>
      <c r="C156" s="314" t="s">
        <v>525</v>
      </c>
      <c r="D156" s="262"/>
      <c r="E156" s="262"/>
      <c r="F156" s="315" t="s">
        <v>512</v>
      </c>
      <c r="G156" s="262"/>
      <c r="H156" s="314" t="s">
        <v>546</v>
      </c>
      <c r="I156" s="314" t="s">
        <v>508</v>
      </c>
      <c r="J156" s="314">
        <v>50</v>
      </c>
      <c r="K156" s="310"/>
    </row>
    <row r="157" s="1" customFormat="1" ht="15" customHeight="1">
      <c r="B157" s="287"/>
      <c r="C157" s="314" t="s">
        <v>533</v>
      </c>
      <c r="D157" s="262"/>
      <c r="E157" s="262"/>
      <c r="F157" s="315" t="s">
        <v>512</v>
      </c>
      <c r="G157" s="262"/>
      <c r="H157" s="314" t="s">
        <v>546</v>
      </c>
      <c r="I157" s="314" t="s">
        <v>508</v>
      </c>
      <c r="J157" s="314">
        <v>50</v>
      </c>
      <c r="K157" s="310"/>
    </row>
    <row r="158" s="1" customFormat="1" ht="15" customHeight="1">
      <c r="B158" s="287"/>
      <c r="C158" s="314" t="s">
        <v>531</v>
      </c>
      <c r="D158" s="262"/>
      <c r="E158" s="262"/>
      <c r="F158" s="315" t="s">
        <v>512</v>
      </c>
      <c r="G158" s="262"/>
      <c r="H158" s="314" t="s">
        <v>546</v>
      </c>
      <c r="I158" s="314" t="s">
        <v>508</v>
      </c>
      <c r="J158" s="314">
        <v>50</v>
      </c>
      <c r="K158" s="310"/>
    </row>
    <row r="159" s="1" customFormat="1" ht="15" customHeight="1">
      <c r="B159" s="287"/>
      <c r="C159" s="314" t="s">
        <v>104</v>
      </c>
      <c r="D159" s="262"/>
      <c r="E159" s="262"/>
      <c r="F159" s="315" t="s">
        <v>506</v>
      </c>
      <c r="G159" s="262"/>
      <c r="H159" s="314" t="s">
        <v>568</v>
      </c>
      <c r="I159" s="314" t="s">
        <v>508</v>
      </c>
      <c r="J159" s="314" t="s">
        <v>569</v>
      </c>
      <c r="K159" s="310"/>
    </row>
    <row r="160" s="1" customFormat="1" ht="15" customHeight="1">
      <c r="B160" s="287"/>
      <c r="C160" s="314" t="s">
        <v>570</v>
      </c>
      <c r="D160" s="262"/>
      <c r="E160" s="262"/>
      <c r="F160" s="315" t="s">
        <v>506</v>
      </c>
      <c r="G160" s="262"/>
      <c r="H160" s="314" t="s">
        <v>571</v>
      </c>
      <c r="I160" s="314" t="s">
        <v>541</v>
      </c>
      <c r="J160" s="314"/>
      <c r="K160" s="310"/>
    </row>
    <row r="161" s="1" customFormat="1" ht="15" customHeight="1">
      <c r="B161" s="316"/>
      <c r="C161" s="296"/>
      <c r="D161" s="296"/>
      <c r="E161" s="296"/>
      <c r="F161" s="296"/>
      <c r="G161" s="296"/>
      <c r="H161" s="296"/>
      <c r="I161" s="296"/>
      <c r="J161" s="296"/>
      <c r="K161" s="317"/>
    </row>
    <row r="162" s="1" customFormat="1" ht="18.75" customHeight="1">
      <c r="B162" s="298"/>
      <c r="C162" s="308"/>
      <c r="D162" s="308"/>
      <c r="E162" s="308"/>
      <c r="F162" s="318"/>
      <c r="G162" s="308"/>
      <c r="H162" s="308"/>
      <c r="I162" s="308"/>
      <c r="J162" s="308"/>
      <c r="K162" s="298"/>
    </row>
    <row r="163" s="1" customFormat="1" ht="18.75" customHeight="1">
      <c r="B163" s="270"/>
      <c r="C163" s="270"/>
      <c r="D163" s="270"/>
      <c r="E163" s="270"/>
      <c r="F163" s="270"/>
      <c r="G163" s="270"/>
      <c r="H163" s="270"/>
      <c r="I163" s="270"/>
      <c r="J163" s="270"/>
      <c r="K163" s="270"/>
    </row>
    <row r="164" s="1" customFormat="1" ht="7.5" customHeight="1">
      <c r="B164" s="249"/>
      <c r="C164" s="250"/>
      <c r="D164" s="250"/>
      <c r="E164" s="250"/>
      <c r="F164" s="250"/>
      <c r="G164" s="250"/>
      <c r="H164" s="250"/>
      <c r="I164" s="250"/>
      <c r="J164" s="250"/>
      <c r="K164" s="251"/>
    </row>
    <row r="165" s="1" customFormat="1" ht="45" customHeight="1">
      <c r="B165" s="252"/>
      <c r="C165" s="253" t="s">
        <v>572</v>
      </c>
      <c r="D165" s="253"/>
      <c r="E165" s="253"/>
      <c r="F165" s="253"/>
      <c r="G165" s="253"/>
      <c r="H165" s="253"/>
      <c r="I165" s="253"/>
      <c r="J165" s="253"/>
      <c r="K165" s="254"/>
    </row>
    <row r="166" s="1" customFormat="1" ht="17.25" customHeight="1">
      <c r="B166" s="252"/>
      <c r="C166" s="277" t="s">
        <v>500</v>
      </c>
      <c r="D166" s="277"/>
      <c r="E166" s="277"/>
      <c r="F166" s="277" t="s">
        <v>501</v>
      </c>
      <c r="G166" s="319"/>
      <c r="H166" s="320" t="s">
        <v>55</v>
      </c>
      <c r="I166" s="320" t="s">
        <v>58</v>
      </c>
      <c r="J166" s="277" t="s">
        <v>502</v>
      </c>
      <c r="K166" s="254"/>
    </row>
    <row r="167" s="1" customFormat="1" ht="17.25" customHeight="1">
      <c r="B167" s="255"/>
      <c r="C167" s="279" t="s">
        <v>503</v>
      </c>
      <c r="D167" s="279"/>
      <c r="E167" s="279"/>
      <c r="F167" s="280" t="s">
        <v>504</v>
      </c>
      <c r="G167" s="321"/>
      <c r="H167" s="322"/>
      <c r="I167" s="322"/>
      <c r="J167" s="279" t="s">
        <v>505</v>
      </c>
      <c r="K167" s="257"/>
    </row>
    <row r="168" s="1" customFormat="1" ht="5.25" customHeight="1">
      <c r="B168" s="287"/>
      <c r="C168" s="282"/>
      <c r="D168" s="282"/>
      <c r="E168" s="282"/>
      <c r="F168" s="282"/>
      <c r="G168" s="283"/>
      <c r="H168" s="282"/>
      <c r="I168" s="282"/>
      <c r="J168" s="282"/>
      <c r="K168" s="310"/>
    </row>
    <row r="169" s="1" customFormat="1" ht="15" customHeight="1">
      <c r="B169" s="287"/>
      <c r="C169" s="262" t="s">
        <v>509</v>
      </c>
      <c r="D169" s="262"/>
      <c r="E169" s="262"/>
      <c r="F169" s="285" t="s">
        <v>506</v>
      </c>
      <c r="G169" s="262"/>
      <c r="H169" s="262" t="s">
        <v>546</v>
      </c>
      <c r="I169" s="262" t="s">
        <v>508</v>
      </c>
      <c r="J169" s="262">
        <v>120</v>
      </c>
      <c r="K169" s="310"/>
    </row>
    <row r="170" s="1" customFormat="1" ht="15" customHeight="1">
      <c r="B170" s="287"/>
      <c r="C170" s="262" t="s">
        <v>555</v>
      </c>
      <c r="D170" s="262"/>
      <c r="E170" s="262"/>
      <c r="F170" s="285" t="s">
        <v>506</v>
      </c>
      <c r="G170" s="262"/>
      <c r="H170" s="262" t="s">
        <v>556</v>
      </c>
      <c r="I170" s="262" t="s">
        <v>508</v>
      </c>
      <c r="J170" s="262" t="s">
        <v>557</v>
      </c>
      <c r="K170" s="310"/>
    </row>
    <row r="171" s="1" customFormat="1" ht="15" customHeight="1">
      <c r="B171" s="287"/>
      <c r="C171" s="262" t="s">
        <v>454</v>
      </c>
      <c r="D171" s="262"/>
      <c r="E171" s="262"/>
      <c r="F171" s="285" t="s">
        <v>506</v>
      </c>
      <c r="G171" s="262"/>
      <c r="H171" s="262" t="s">
        <v>573</v>
      </c>
      <c r="I171" s="262" t="s">
        <v>508</v>
      </c>
      <c r="J171" s="262" t="s">
        <v>557</v>
      </c>
      <c r="K171" s="310"/>
    </row>
    <row r="172" s="1" customFormat="1" ht="15" customHeight="1">
      <c r="B172" s="287"/>
      <c r="C172" s="262" t="s">
        <v>511</v>
      </c>
      <c r="D172" s="262"/>
      <c r="E172" s="262"/>
      <c r="F172" s="285" t="s">
        <v>512</v>
      </c>
      <c r="G172" s="262"/>
      <c r="H172" s="262" t="s">
        <v>573</v>
      </c>
      <c r="I172" s="262" t="s">
        <v>508</v>
      </c>
      <c r="J172" s="262">
        <v>50</v>
      </c>
      <c r="K172" s="310"/>
    </row>
    <row r="173" s="1" customFormat="1" ht="15" customHeight="1">
      <c r="B173" s="287"/>
      <c r="C173" s="262" t="s">
        <v>514</v>
      </c>
      <c r="D173" s="262"/>
      <c r="E173" s="262"/>
      <c r="F173" s="285" t="s">
        <v>506</v>
      </c>
      <c r="G173" s="262"/>
      <c r="H173" s="262" t="s">
        <v>573</v>
      </c>
      <c r="I173" s="262" t="s">
        <v>516</v>
      </c>
      <c r="J173" s="262"/>
      <c r="K173" s="310"/>
    </row>
    <row r="174" s="1" customFormat="1" ht="15" customHeight="1">
      <c r="B174" s="287"/>
      <c r="C174" s="262" t="s">
        <v>525</v>
      </c>
      <c r="D174" s="262"/>
      <c r="E174" s="262"/>
      <c r="F174" s="285" t="s">
        <v>512</v>
      </c>
      <c r="G174" s="262"/>
      <c r="H174" s="262" t="s">
        <v>573</v>
      </c>
      <c r="I174" s="262" t="s">
        <v>508</v>
      </c>
      <c r="J174" s="262">
        <v>50</v>
      </c>
      <c r="K174" s="310"/>
    </row>
    <row r="175" s="1" customFormat="1" ht="15" customHeight="1">
      <c r="B175" s="287"/>
      <c r="C175" s="262" t="s">
        <v>533</v>
      </c>
      <c r="D175" s="262"/>
      <c r="E175" s="262"/>
      <c r="F175" s="285" t="s">
        <v>512</v>
      </c>
      <c r="G175" s="262"/>
      <c r="H175" s="262" t="s">
        <v>573</v>
      </c>
      <c r="I175" s="262" t="s">
        <v>508</v>
      </c>
      <c r="J175" s="262">
        <v>50</v>
      </c>
      <c r="K175" s="310"/>
    </row>
    <row r="176" s="1" customFormat="1" ht="15" customHeight="1">
      <c r="B176" s="287"/>
      <c r="C176" s="262" t="s">
        <v>531</v>
      </c>
      <c r="D176" s="262"/>
      <c r="E176" s="262"/>
      <c r="F176" s="285" t="s">
        <v>512</v>
      </c>
      <c r="G176" s="262"/>
      <c r="H176" s="262" t="s">
        <v>573</v>
      </c>
      <c r="I176" s="262" t="s">
        <v>508</v>
      </c>
      <c r="J176" s="262">
        <v>50</v>
      </c>
      <c r="K176" s="310"/>
    </row>
    <row r="177" s="1" customFormat="1" ht="15" customHeight="1">
      <c r="B177" s="287"/>
      <c r="C177" s="262" t="s">
        <v>113</v>
      </c>
      <c r="D177" s="262"/>
      <c r="E177" s="262"/>
      <c r="F177" s="285" t="s">
        <v>506</v>
      </c>
      <c r="G177" s="262"/>
      <c r="H177" s="262" t="s">
        <v>574</v>
      </c>
      <c r="I177" s="262" t="s">
        <v>575</v>
      </c>
      <c r="J177" s="262"/>
      <c r="K177" s="310"/>
    </row>
    <row r="178" s="1" customFormat="1" ht="15" customHeight="1">
      <c r="B178" s="287"/>
      <c r="C178" s="262" t="s">
        <v>58</v>
      </c>
      <c r="D178" s="262"/>
      <c r="E178" s="262"/>
      <c r="F178" s="285" t="s">
        <v>506</v>
      </c>
      <c r="G178" s="262"/>
      <c r="H178" s="262" t="s">
        <v>576</v>
      </c>
      <c r="I178" s="262" t="s">
        <v>577</v>
      </c>
      <c r="J178" s="262">
        <v>1</v>
      </c>
      <c r="K178" s="310"/>
    </row>
    <row r="179" s="1" customFormat="1" ht="15" customHeight="1">
      <c r="B179" s="287"/>
      <c r="C179" s="262" t="s">
        <v>54</v>
      </c>
      <c r="D179" s="262"/>
      <c r="E179" s="262"/>
      <c r="F179" s="285" t="s">
        <v>506</v>
      </c>
      <c r="G179" s="262"/>
      <c r="H179" s="262" t="s">
        <v>578</v>
      </c>
      <c r="I179" s="262" t="s">
        <v>508</v>
      </c>
      <c r="J179" s="262">
        <v>20</v>
      </c>
      <c r="K179" s="310"/>
    </row>
    <row r="180" s="1" customFormat="1" ht="15" customHeight="1">
      <c r="B180" s="287"/>
      <c r="C180" s="262" t="s">
        <v>55</v>
      </c>
      <c r="D180" s="262"/>
      <c r="E180" s="262"/>
      <c r="F180" s="285" t="s">
        <v>506</v>
      </c>
      <c r="G180" s="262"/>
      <c r="H180" s="262" t="s">
        <v>579</v>
      </c>
      <c r="I180" s="262" t="s">
        <v>508</v>
      </c>
      <c r="J180" s="262">
        <v>255</v>
      </c>
      <c r="K180" s="310"/>
    </row>
    <row r="181" s="1" customFormat="1" ht="15" customHeight="1">
      <c r="B181" s="287"/>
      <c r="C181" s="262" t="s">
        <v>114</v>
      </c>
      <c r="D181" s="262"/>
      <c r="E181" s="262"/>
      <c r="F181" s="285" t="s">
        <v>506</v>
      </c>
      <c r="G181" s="262"/>
      <c r="H181" s="262" t="s">
        <v>470</v>
      </c>
      <c r="I181" s="262" t="s">
        <v>508</v>
      </c>
      <c r="J181" s="262">
        <v>10</v>
      </c>
      <c r="K181" s="310"/>
    </row>
    <row r="182" s="1" customFormat="1" ht="15" customHeight="1">
      <c r="B182" s="287"/>
      <c r="C182" s="262" t="s">
        <v>115</v>
      </c>
      <c r="D182" s="262"/>
      <c r="E182" s="262"/>
      <c r="F182" s="285" t="s">
        <v>506</v>
      </c>
      <c r="G182" s="262"/>
      <c r="H182" s="262" t="s">
        <v>580</v>
      </c>
      <c r="I182" s="262" t="s">
        <v>541</v>
      </c>
      <c r="J182" s="262"/>
      <c r="K182" s="310"/>
    </row>
    <row r="183" s="1" customFormat="1" ht="15" customHeight="1">
      <c r="B183" s="287"/>
      <c r="C183" s="262" t="s">
        <v>581</v>
      </c>
      <c r="D183" s="262"/>
      <c r="E183" s="262"/>
      <c r="F183" s="285" t="s">
        <v>506</v>
      </c>
      <c r="G183" s="262"/>
      <c r="H183" s="262" t="s">
        <v>582</v>
      </c>
      <c r="I183" s="262" t="s">
        <v>541</v>
      </c>
      <c r="J183" s="262"/>
      <c r="K183" s="310"/>
    </row>
    <row r="184" s="1" customFormat="1" ht="15" customHeight="1">
      <c r="B184" s="287"/>
      <c r="C184" s="262" t="s">
        <v>570</v>
      </c>
      <c r="D184" s="262"/>
      <c r="E184" s="262"/>
      <c r="F184" s="285" t="s">
        <v>506</v>
      </c>
      <c r="G184" s="262"/>
      <c r="H184" s="262" t="s">
        <v>583</v>
      </c>
      <c r="I184" s="262" t="s">
        <v>541</v>
      </c>
      <c r="J184" s="262"/>
      <c r="K184" s="310"/>
    </row>
    <row r="185" s="1" customFormat="1" ht="15" customHeight="1">
      <c r="B185" s="287"/>
      <c r="C185" s="262" t="s">
        <v>117</v>
      </c>
      <c r="D185" s="262"/>
      <c r="E185" s="262"/>
      <c r="F185" s="285" t="s">
        <v>512</v>
      </c>
      <c r="G185" s="262"/>
      <c r="H185" s="262" t="s">
        <v>584</v>
      </c>
      <c r="I185" s="262" t="s">
        <v>508</v>
      </c>
      <c r="J185" s="262">
        <v>50</v>
      </c>
      <c r="K185" s="310"/>
    </row>
    <row r="186" s="1" customFormat="1" ht="15" customHeight="1">
      <c r="B186" s="287"/>
      <c r="C186" s="262" t="s">
        <v>585</v>
      </c>
      <c r="D186" s="262"/>
      <c r="E186" s="262"/>
      <c r="F186" s="285" t="s">
        <v>512</v>
      </c>
      <c r="G186" s="262"/>
      <c r="H186" s="262" t="s">
        <v>586</v>
      </c>
      <c r="I186" s="262" t="s">
        <v>587</v>
      </c>
      <c r="J186" s="262"/>
      <c r="K186" s="310"/>
    </row>
    <row r="187" s="1" customFormat="1" ht="15" customHeight="1">
      <c r="B187" s="287"/>
      <c r="C187" s="262" t="s">
        <v>588</v>
      </c>
      <c r="D187" s="262"/>
      <c r="E187" s="262"/>
      <c r="F187" s="285" t="s">
        <v>512</v>
      </c>
      <c r="G187" s="262"/>
      <c r="H187" s="262" t="s">
        <v>589</v>
      </c>
      <c r="I187" s="262" t="s">
        <v>587</v>
      </c>
      <c r="J187" s="262"/>
      <c r="K187" s="310"/>
    </row>
    <row r="188" s="1" customFormat="1" ht="15" customHeight="1">
      <c r="B188" s="287"/>
      <c r="C188" s="262" t="s">
        <v>590</v>
      </c>
      <c r="D188" s="262"/>
      <c r="E188" s="262"/>
      <c r="F188" s="285" t="s">
        <v>512</v>
      </c>
      <c r="G188" s="262"/>
      <c r="H188" s="262" t="s">
        <v>591</v>
      </c>
      <c r="I188" s="262" t="s">
        <v>587</v>
      </c>
      <c r="J188" s="262"/>
      <c r="K188" s="310"/>
    </row>
    <row r="189" s="1" customFormat="1" ht="15" customHeight="1">
      <c r="B189" s="287"/>
      <c r="C189" s="323" t="s">
        <v>592</v>
      </c>
      <c r="D189" s="262"/>
      <c r="E189" s="262"/>
      <c r="F189" s="285" t="s">
        <v>512</v>
      </c>
      <c r="G189" s="262"/>
      <c r="H189" s="262" t="s">
        <v>593</v>
      </c>
      <c r="I189" s="262" t="s">
        <v>594</v>
      </c>
      <c r="J189" s="324" t="s">
        <v>595</v>
      </c>
      <c r="K189" s="310"/>
    </row>
    <row r="190" s="1" customFormat="1" ht="15" customHeight="1">
      <c r="B190" s="287"/>
      <c r="C190" s="323" t="s">
        <v>43</v>
      </c>
      <c r="D190" s="262"/>
      <c r="E190" s="262"/>
      <c r="F190" s="285" t="s">
        <v>506</v>
      </c>
      <c r="G190" s="262"/>
      <c r="H190" s="259" t="s">
        <v>596</v>
      </c>
      <c r="I190" s="262" t="s">
        <v>597</v>
      </c>
      <c r="J190" s="262"/>
      <c r="K190" s="310"/>
    </row>
    <row r="191" s="1" customFormat="1" ht="15" customHeight="1">
      <c r="B191" s="287"/>
      <c r="C191" s="323" t="s">
        <v>598</v>
      </c>
      <c r="D191" s="262"/>
      <c r="E191" s="262"/>
      <c r="F191" s="285" t="s">
        <v>506</v>
      </c>
      <c r="G191" s="262"/>
      <c r="H191" s="262" t="s">
        <v>599</v>
      </c>
      <c r="I191" s="262" t="s">
        <v>541</v>
      </c>
      <c r="J191" s="262"/>
      <c r="K191" s="310"/>
    </row>
    <row r="192" s="1" customFormat="1" ht="15" customHeight="1">
      <c r="B192" s="287"/>
      <c r="C192" s="323" t="s">
        <v>600</v>
      </c>
      <c r="D192" s="262"/>
      <c r="E192" s="262"/>
      <c r="F192" s="285" t="s">
        <v>506</v>
      </c>
      <c r="G192" s="262"/>
      <c r="H192" s="262" t="s">
        <v>601</v>
      </c>
      <c r="I192" s="262" t="s">
        <v>541</v>
      </c>
      <c r="J192" s="262"/>
      <c r="K192" s="310"/>
    </row>
    <row r="193" s="1" customFormat="1" ht="15" customHeight="1">
      <c r="B193" s="287"/>
      <c r="C193" s="323" t="s">
        <v>602</v>
      </c>
      <c r="D193" s="262"/>
      <c r="E193" s="262"/>
      <c r="F193" s="285" t="s">
        <v>512</v>
      </c>
      <c r="G193" s="262"/>
      <c r="H193" s="262" t="s">
        <v>603</v>
      </c>
      <c r="I193" s="262" t="s">
        <v>541</v>
      </c>
      <c r="J193" s="262"/>
      <c r="K193" s="310"/>
    </row>
    <row r="194" s="1" customFormat="1" ht="15" customHeight="1">
      <c r="B194" s="316"/>
      <c r="C194" s="325"/>
      <c r="D194" s="296"/>
      <c r="E194" s="296"/>
      <c r="F194" s="296"/>
      <c r="G194" s="296"/>
      <c r="H194" s="296"/>
      <c r="I194" s="296"/>
      <c r="J194" s="296"/>
      <c r="K194" s="317"/>
    </row>
    <row r="195" s="1" customFormat="1" ht="18.75" customHeight="1">
      <c r="B195" s="298"/>
      <c r="C195" s="308"/>
      <c r="D195" s="308"/>
      <c r="E195" s="308"/>
      <c r="F195" s="318"/>
      <c r="G195" s="308"/>
      <c r="H195" s="308"/>
      <c r="I195" s="308"/>
      <c r="J195" s="308"/>
      <c r="K195" s="298"/>
    </row>
    <row r="196" s="1" customFormat="1" ht="18.75" customHeight="1">
      <c r="B196" s="298"/>
      <c r="C196" s="308"/>
      <c r="D196" s="308"/>
      <c r="E196" s="308"/>
      <c r="F196" s="318"/>
      <c r="G196" s="308"/>
      <c r="H196" s="308"/>
      <c r="I196" s="308"/>
      <c r="J196" s="308"/>
      <c r="K196" s="298"/>
    </row>
    <row r="197" s="1" customFormat="1" ht="18.75" customHeight="1">
      <c r="B197" s="270"/>
      <c r="C197" s="270"/>
      <c r="D197" s="270"/>
      <c r="E197" s="270"/>
      <c r="F197" s="270"/>
      <c r="G197" s="270"/>
      <c r="H197" s="270"/>
      <c r="I197" s="270"/>
      <c r="J197" s="270"/>
      <c r="K197" s="270"/>
    </row>
    <row r="198" s="1" customFormat="1" ht="13.5">
      <c r="B198" s="249"/>
      <c r="C198" s="250"/>
      <c r="D198" s="250"/>
      <c r="E198" s="250"/>
      <c r="F198" s="250"/>
      <c r="G198" s="250"/>
      <c r="H198" s="250"/>
      <c r="I198" s="250"/>
      <c r="J198" s="250"/>
      <c r="K198" s="251"/>
    </row>
    <row r="199" s="1" customFormat="1" ht="21">
      <c r="B199" s="252"/>
      <c r="C199" s="253" t="s">
        <v>604</v>
      </c>
      <c r="D199" s="253"/>
      <c r="E199" s="253"/>
      <c r="F199" s="253"/>
      <c r="G199" s="253"/>
      <c r="H199" s="253"/>
      <c r="I199" s="253"/>
      <c r="J199" s="253"/>
      <c r="K199" s="254"/>
    </row>
    <row r="200" s="1" customFormat="1" ht="25.5" customHeight="1">
      <c r="B200" s="252"/>
      <c r="C200" s="326" t="s">
        <v>605</v>
      </c>
      <c r="D200" s="326"/>
      <c r="E200" s="326"/>
      <c r="F200" s="326" t="s">
        <v>606</v>
      </c>
      <c r="G200" s="327"/>
      <c r="H200" s="326" t="s">
        <v>607</v>
      </c>
      <c r="I200" s="326"/>
      <c r="J200" s="326"/>
      <c r="K200" s="254"/>
    </row>
    <row r="201" s="1" customFormat="1" ht="5.25" customHeight="1">
      <c r="B201" s="287"/>
      <c r="C201" s="282"/>
      <c r="D201" s="282"/>
      <c r="E201" s="282"/>
      <c r="F201" s="282"/>
      <c r="G201" s="308"/>
      <c r="H201" s="282"/>
      <c r="I201" s="282"/>
      <c r="J201" s="282"/>
      <c r="K201" s="310"/>
    </row>
    <row r="202" s="1" customFormat="1" ht="15" customHeight="1">
      <c r="B202" s="287"/>
      <c r="C202" s="262" t="s">
        <v>597</v>
      </c>
      <c r="D202" s="262"/>
      <c r="E202" s="262"/>
      <c r="F202" s="285" t="s">
        <v>44</v>
      </c>
      <c r="G202" s="262"/>
      <c r="H202" s="262" t="s">
        <v>608</v>
      </c>
      <c r="I202" s="262"/>
      <c r="J202" s="262"/>
      <c r="K202" s="310"/>
    </row>
    <row r="203" s="1" customFormat="1" ht="15" customHeight="1">
      <c r="B203" s="287"/>
      <c r="C203" s="262"/>
      <c r="D203" s="262"/>
      <c r="E203" s="262"/>
      <c r="F203" s="285" t="s">
        <v>45</v>
      </c>
      <c r="G203" s="262"/>
      <c r="H203" s="262" t="s">
        <v>609</v>
      </c>
      <c r="I203" s="262"/>
      <c r="J203" s="262"/>
      <c r="K203" s="310"/>
    </row>
    <row r="204" s="1" customFormat="1" ht="15" customHeight="1">
      <c r="B204" s="287"/>
      <c r="C204" s="262"/>
      <c r="D204" s="262"/>
      <c r="E204" s="262"/>
      <c r="F204" s="285" t="s">
        <v>48</v>
      </c>
      <c r="G204" s="262"/>
      <c r="H204" s="262" t="s">
        <v>610</v>
      </c>
      <c r="I204" s="262"/>
      <c r="J204" s="262"/>
      <c r="K204" s="310"/>
    </row>
    <row r="205" s="1" customFormat="1" ht="15" customHeight="1">
      <c r="B205" s="287"/>
      <c r="C205" s="262"/>
      <c r="D205" s="262"/>
      <c r="E205" s="262"/>
      <c r="F205" s="285" t="s">
        <v>46</v>
      </c>
      <c r="G205" s="262"/>
      <c r="H205" s="262" t="s">
        <v>611</v>
      </c>
      <c r="I205" s="262"/>
      <c r="J205" s="262"/>
      <c r="K205" s="310"/>
    </row>
    <row r="206" s="1" customFormat="1" ht="15" customHeight="1">
      <c r="B206" s="287"/>
      <c r="C206" s="262"/>
      <c r="D206" s="262"/>
      <c r="E206" s="262"/>
      <c r="F206" s="285" t="s">
        <v>47</v>
      </c>
      <c r="G206" s="262"/>
      <c r="H206" s="262" t="s">
        <v>612</v>
      </c>
      <c r="I206" s="262"/>
      <c r="J206" s="262"/>
      <c r="K206" s="310"/>
    </row>
    <row r="207" s="1" customFormat="1" ht="15" customHeight="1">
      <c r="B207" s="287"/>
      <c r="C207" s="262"/>
      <c r="D207" s="262"/>
      <c r="E207" s="262"/>
      <c r="F207" s="285"/>
      <c r="G207" s="262"/>
      <c r="H207" s="262"/>
      <c r="I207" s="262"/>
      <c r="J207" s="262"/>
      <c r="K207" s="310"/>
    </row>
    <row r="208" s="1" customFormat="1" ht="15" customHeight="1">
      <c r="B208" s="287"/>
      <c r="C208" s="262" t="s">
        <v>553</v>
      </c>
      <c r="D208" s="262"/>
      <c r="E208" s="262"/>
      <c r="F208" s="285" t="s">
        <v>80</v>
      </c>
      <c r="G208" s="262"/>
      <c r="H208" s="262" t="s">
        <v>613</v>
      </c>
      <c r="I208" s="262"/>
      <c r="J208" s="262"/>
      <c r="K208" s="310"/>
    </row>
    <row r="209" s="1" customFormat="1" ht="15" customHeight="1">
      <c r="B209" s="287"/>
      <c r="C209" s="262"/>
      <c r="D209" s="262"/>
      <c r="E209" s="262"/>
      <c r="F209" s="285" t="s">
        <v>448</v>
      </c>
      <c r="G209" s="262"/>
      <c r="H209" s="262" t="s">
        <v>449</v>
      </c>
      <c r="I209" s="262"/>
      <c r="J209" s="262"/>
      <c r="K209" s="310"/>
    </row>
    <row r="210" s="1" customFormat="1" ht="15" customHeight="1">
      <c r="B210" s="287"/>
      <c r="C210" s="262"/>
      <c r="D210" s="262"/>
      <c r="E210" s="262"/>
      <c r="F210" s="285" t="s">
        <v>446</v>
      </c>
      <c r="G210" s="262"/>
      <c r="H210" s="262" t="s">
        <v>614</v>
      </c>
      <c r="I210" s="262"/>
      <c r="J210" s="262"/>
      <c r="K210" s="310"/>
    </row>
    <row r="211" s="1" customFormat="1" ht="15" customHeight="1">
      <c r="B211" s="328"/>
      <c r="C211" s="262"/>
      <c r="D211" s="262"/>
      <c r="E211" s="262"/>
      <c r="F211" s="285" t="s">
        <v>450</v>
      </c>
      <c r="G211" s="323"/>
      <c r="H211" s="314" t="s">
        <v>451</v>
      </c>
      <c r="I211" s="314"/>
      <c r="J211" s="314"/>
      <c r="K211" s="329"/>
    </row>
    <row r="212" s="1" customFormat="1" ht="15" customHeight="1">
      <c r="B212" s="328"/>
      <c r="C212" s="262"/>
      <c r="D212" s="262"/>
      <c r="E212" s="262"/>
      <c r="F212" s="285" t="s">
        <v>452</v>
      </c>
      <c r="G212" s="323"/>
      <c r="H212" s="314" t="s">
        <v>615</v>
      </c>
      <c r="I212" s="314"/>
      <c r="J212" s="314"/>
      <c r="K212" s="329"/>
    </row>
    <row r="213" s="1" customFormat="1" ht="15" customHeight="1">
      <c r="B213" s="328"/>
      <c r="C213" s="262"/>
      <c r="D213" s="262"/>
      <c r="E213" s="262"/>
      <c r="F213" s="285"/>
      <c r="G213" s="323"/>
      <c r="H213" s="314"/>
      <c r="I213" s="314"/>
      <c r="J213" s="314"/>
      <c r="K213" s="329"/>
    </row>
    <row r="214" s="1" customFormat="1" ht="15" customHeight="1">
      <c r="B214" s="328"/>
      <c r="C214" s="262" t="s">
        <v>577</v>
      </c>
      <c r="D214" s="262"/>
      <c r="E214" s="262"/>
      <c r="F214" s="285">
        <v>1</v>
      </c>
      <c r="G214" s="323"/>
      <c r="H214" s="314" t="s">
        <v>616</v>
      </c>
      <c r="I214" s="314"/>
      <c r="J214" s="314"/>
      <c r="K214" s="329"/>
    </row>
    <row r="215" s="1" customFormat="1" ht="15" customHeight="1">
      <c r="B215" s="328"/>
      <c r="C215" s="262"/>
      <c r="D215" s="262"/>
      <c r="E215" s="262"/>
      <c r="F215" s="285">
        <v>2</v>
      </c>
      <c r="G215" s="323"/>
      <c r="H215" s="314" t="s">
        <v>617</v>
      </c>
      <c r="I215" s="314"/>
      <c r="J215" s="314"/>
      <c r="K215" s="329"/>
    </row>
    <row r="216" s="1" customFormat="1" ht="15" customHeight="1">
      <c r="B216" s="328"/>
      <c r="C216" s="262"/>
      <c r="D216" s="262"/>
      <c r="E216" s="262"/>
      <c r="F216" s="285">
        <v>3</v>
      </c>
      <c r="G216" s="323"/>
      <c r="H216" s="314" t="s">
        <v>618</v>
      </c>
      <c r="I216" s="314"/>
      <c r="J216" s="314"/>
      <c r="K216" s="329"/>
    </row>
    <row r="217" s="1" customFormat="1" ht="15" customHeight="1">
      <c r="B217" s="328"/>
      <c r="C217" s="262"/>
      <c r="D217" s="262"/>
      <c r="E217" s="262"/>
      <c r="F217" s="285">
        <v>4</v>
      </c>
      <c r="G217" s="323"/>
      <c r="H217" s="314" t="s">
        <v>619</v>
      </c>
      <c r="I217" s="314"/>
      <c r="J217" s="314"/>
      <c r="K217" s="329"/>
    </row>
    <row r="218" s="1" customFormat="1" ht="12.75" customHeight="1">
      <c r="B218" s="330"/>
      <c r="C218" s="331"/>
      <c r="D218" s="331"/>
      <c r="E218" s="331"/>
      <c r="F218" s="331"/>
      <c r="G218" s="331"/>
      <c r="H218" s="331"/>
      <c r="I218" s="331"/>
      <c r="J218" s="331"/>
      <c r="K218" s="33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Křehlík Petr, MBA</dc:creator>
  <cp:lastModifiedBy>Křehlík Petr, MBA</cp:lastModifiedBy>
  <dcterms:created xsi:type="dcterms:W3CDTF">2022-05-05T13:10:15Z</dcterms:created>
  <dcterms:modified xsi:type="dcterms:W3CDTF">2022-05-05T13:10:24Z</dcterms:modified>
</cp:coreProperties>
</file>